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KL3" sheetId="1" r:id="rId1"/>
    <sheet name="Rekapitulacia3" sheetId="2" r:id="rId2"/>
    <sheet name="Prehlad3" sheetId="3" r:id="rId3"/>
  </sheets>
  <definedNames>
    <definedName name="fakt1R">#REF!</definedName>
    <definedName name="_xlnm.Print_Titles" localSheetId="2">'Prehlad3'!$6:$8</definedName>
    <definedName name="_xlnm.Print_Titles" localSheetId="1">'Rekapitulacia3'!$8:$10</definedName>
    <definedName name="_xlnm.Print_Area" localSheetId="0">'KL3'!$A:$J</definedName>
    <definedName name="_xlnm.Print_Area" localSheetId="2">'Prehlad3'!$A:$Q</definedName>
    <definedName name="_xlnm.Print_Area" localSheetId="1">'Rekapitulacia3'!$A:$G</definedName>
  </definedNames>
  <calcPr fullCalcOnLoad="1"/>
</workbook>
</file>

<file path=xl/sharedStrings.xml><?xml version="1.0" encoding="utf-8"?>
<sst xmlns="http://schemas.openxmlformats.org/spreadsheetml/2006/main" count="292" uniqueCount="192">
  <si>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</si>
  <si>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</si>
  <si>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</si>
  <si>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</si>
  <si>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</si>
  <si>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</si>
  <si>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</si>
  <si>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</si>
  <si>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</si>
  <si>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</si>
  <si>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</si>
  <si>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</si>
  <si>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</si>
  <si>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</si>
  <si>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</si>
  <si>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</si>
  <si>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</si>
  <si>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</si>
  <si>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</si>
  <si>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</si>
  <si>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</si>
  <si>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</si>
  <si>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</si>
  <si>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</si>
  <si>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</si>
  <si>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</si>
  <si>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</si>
  <si>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</si>
  <si>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</si>
  <si>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</si>
  <si>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</si>
  <si>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</si>
  <si>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</si>
  <si>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</si>
  <si>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</si>
  <si>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</si>
  <si>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</si>
  <si>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</si>
  <si>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</si>
  <si>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</si>
  <si>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</si>
  <si>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</si>
  <si>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</si>
  <si>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</si>
  <si>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</si>
  <si>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</si>
  <si>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</si>
  <si>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</si>
  <si>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</si>
  <si>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</si>
  <si>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</si>
  <si>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</si>
  <si>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</si>
  <si>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</si>
  <si>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</si>
  <si>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</si>
  <si>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</si>
  <si>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</si>
  <si>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</si>
  <si>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</si>
  <si>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</si>
  <si>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</si>
  <si>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</si>
  <si>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</si>
  <si>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</si>
  <si>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</si>
  <si>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</si>
  <si>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</si>
  <si>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</si>
  <si>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</si>
  <si>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</si>
  <si>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</si>
  <si>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</si>
  <si>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</si>
  <si>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</si>
  <si>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</si>
  <si>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</si>
  <si>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</si>
  <si>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</si>
  <si>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</si>
  <si>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</si>
  <si>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</si>
  <si>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</si>
  <si>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</si>
  <si>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</si>
  <si>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</si>
  <si>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</si>
  <si>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</si>
  <si>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</si>
  <si>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</si>
  <si>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</si>
  <si>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</si>
  <si>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</si>
  <si>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 xml:space="preserve">JKSO : </t>
  </si>
  <si>
    <t>EUR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</si>
  <si>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</si>
  <si>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</si>
  <si>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</si>
  <si>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</si>
  <si>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</si>
  <si>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</si>
  <si>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</si>
  <si>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</si>
  <si>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</si>
  <si>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</si>
  <si>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</si>
  <si>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</si>
  <si>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</si>
  <si>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</si>
  <si>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</si>
  <si>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</si>
  <si>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</si>
  <si>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 xml:space="preserve">m2      </t>
  </si>
  <si>
    <t xml:space="preserve">                    </t>
  </si>
  <si>
    <t xml:space="preserve">PRÁCE A DODÁVKY HSV  spolu: </t>
  </si>
  <si>
    <t>Za rozpočet celkom</t>
  </si>
  <si>
    <t>Ján Hromada</t>
  </si>
  <si>
    <t>1</t>
  </si>
  <si>
    <t>odstránenie sekundárnych omietok a odkrytie stredovekých malieb, fixovanie uvoľnených omietkových a farebných vrstiev, tmelenie, retuš a farebné scelenie</t>
  </si>
  <si>
    <t xml:space="preserve">víťazný oblúk </t>
  </si>
  <si>
    <t>m2</t>
  </si>
  <si>
    <t xml:space="preserve">severná stena nad emporou        </t>
  </si>
  <si>
    <t xml:space="preserve">Cena za kompletné reštaurovanie stredovekých nástenných malieb v lodi         </t>
  </si>
  <si>
    <t xml:space="preserve">Cena za všetky stredoveké nástenné maľby v interiéry kostola            </t>
  </si>
  <si>
    <t>odstránenie sekundárnych tmelov a farebných vrstiev, fixovanie uvoľnených omietkových a farebných vrstiev, tmelenie, doplnenie omietok v spodných plochách stien, retuš a farebné scelenie</t>
  </si>
  <si>
    <t xml:space="preserve">výmaľba sakristie </t>
  </si>
  <si>
    <t>2</t>
  </si>
  <si>
    <t xml:space="preserve">reštaurovanie menzy                                                                                                             </t>
  </si>
  <si>
    <t>3</t>
  </si>
  <si>
    <t xml:space="preserve">náter drevených okien v lodi                                                                                               </t>
  </si>
  <si>
    <t>4</t>
  </si>
  <si>
    <t xml:space="preserve">ochranný náter schodov                                                                                                       </t>
  </si>
  <si>
    <t>5</t>
  </si>
  <si>
    <t xml:space="preserve">zapustenie elektrického kábla (empora) </t>
  </si>
  <si>
    <t>6</t>
  </si>
  <si>
    <t>výmena cca 15 malých skiel zapustených do olovených pásikov</t>
  </si>
  <si>
    <t xml:space="preserve">Cena za reštaurovanie Interiéru                                             </t>
  </si>
  <si>
    <t>Cena spolu</t>
  </si>
  <si>
    <t>Odstránenie odutých a poškodených vrstiev, zasolených omietok   cca 60%</t>
  </si>
  <si>
    <t>Konsolidácia omietkových vrstiev na povrchu</t>
  </si>
  <si>
    <t>Doplnenie absentujúcich plôch vhodnou omietkou</t>
  </si>
  <si>
    <t>Farebný náter - paropriepustný s hydrofóbnou povrchovou úpravou</t>
  </si>
  <si>
    <t xml:space="preserve">Reštaurovanie stredovekých okien </t>
  </si>
  <si>
    <t>3 veľké okná v presbytériu, - 7 menších okien, portál na západnej strane kostola</t>
  </si>
  <si>
    <t>Výmena nevhodných špár na čelách oporných pilierov</t>
  </si>
  <si>
    <t>Profilovaná soklová kamenná rímsa</t>
  </si>
  <si>
    <t>Cena spolu za reštaurovanie všetkých kamenných prvkov kostola</t>
  </si>
  <si>
    <t xml:space="preserve">Cena spolu za reštaurovanie exteriéru </t>
  </si>
  <si>
    <t>366 170,00€</t>
  </si>
  <si>
    <t xml:space="preserve">Prehľad rozpočtových nákladov </t>
  </si>
  <si>
    <t>Suma</t>
  </si>
  <si>
    <t xml:space="preserve">odstránenie sekundárnych farebných vrstiev, odstránenie sekundárnych tmelov a omietok v spodných častiach stien, fixovanie uvoľnených omietkových a farebných vrstiev, tmelenie, doplnenie omietok v spodných plochách stien, retuš a farebné scelenie - klenby 100 m2, steny 150 m2, rebrá 35 m2
</t>
  </si>
  <si>
    <t>Stavba : Reštaurovanie gotického evanjelického kostola v obci Koceľovce</t>
  </si>
  <si>
    <t>Cirkevný zbor evanj. cirkvi  a.v. na Slovensku Koceľovce</t>
  </si>
  <si>
    <t>Koceľovce 31, 049 35 Koceľovce</t>
  </si>
  <si>
    <t>Koceľovce č.32</t>
  </si>
  <si>
    <t>Odberateľ: Cirkevný zbor evanj. cirkvi  a.v. na Slovensku Koceľovce, Koceľovce 31, 049 35 Koceľovce</t>
  </si>
  <si>
    <t>Spolu s DPH</t>
  </si>
  <si>
    <t>Spolu bez DPH</t>
  </si>
  <si>
    <t xml:space="preserve">Jednotková cena </t>
  </si>
  <si>
    <t>bez DPH</t>
  </si>
  <si>
    <t>cena s DPH</t>
  </si>
  <si>
    <t>komplex</t>
  </si>
  <si>
    <t>súbor</t>
  </si>
  <si>
    <t>ks</t>
  </si>
  <si>
    <t>Cena spolu za reštaurovanie všetkých omietok nachádzajúcich sa v exteriéri  kostola - 873m2</t>
  </si>
  <si>
    <t>Prehľad  rozpočtových nákladov</t>
  </si>
  <si>
    <t>Mer.</t>
  </si>
  <si>
    <t>jedn.</t>
  </si>
  <si>
    <t>Špecif.</t>
  </si>
  <si>
    <t>mater.</t>
  </si>
  <si>
    <t>1 -  Reštaurovanie nástenných malieb v presbytériu</t>
  </si>
  <si>
    <t xml:space="preserve">2 -  Stredoveké nástenné maľby v lodi     </t>
  </si>
  <si>
    <t xml:space="preserve">3 -  Klasicistické nástenné maľby v lodi kostola   </t>
  </si>
  <si>
    <t>4 -  Ďalšie priestory reštaurovania a obnovy v interiéri</t>
  </si>
  <si>
    <t>5 -  Omietky nachádzajúce sa v exteriéry kostola</t>
  </si>
  <si>
    <t>6 -  Všetky kamenné prvky kostola</t>
  </si>
  <si>
    <t xml:space="preserve">3 -  Klasicistické nástenné maľby v lodi kostola       </t>
  </si>
  <si>
    <t>A - Reštaurovanie Interiéru</t>
  </si>
  <si>
    <t>B -  Reštaurovanie  Exteriéru</t>
  </si>
  <si>
    <t>s DPH</t>
  </si>
  <si>
    <t>A -  Reštaurovanie  Interiéru</t>
  </si>
  <si>
    <t>C -  Archeologický výskum</t>
  </si>
  <si>
    <t>7 -  Archeologický výskum</t>
  </si>
  <si>
    <t>Archeologický výskum</t>
  </si>
  <si>
    <t>Cena spolu za archeologický výskum</t>
  </si>
  <si>
    <r>
      <t xml:space="preserve">1 -  Reštaurovanie stredovekých </t>
    </r>
    <r>
      <rPr>
        <b/>
        <sz val="11"/>
        <rFont val="Arial Narrow"/>
        <family val="2"/>
      </rPr>
      <t>nástenných malieb v presbytériu</t>
    </r>
  </si>
  <si>
    <t>Hlavná loď  - 240 m², Veža -360 m²,  Svätyňa - 237 m²,  Sakristia - 873 m²,  Plochy (omietok) plášťa kostola spolu  cca 873 m²</t>
  </si>
  <si>
    <t>7-  Archeologický výskum</t>
  </si>
  <si>
    <t xml:space="preserve">Dátum: </t>
  </si>
  <si>
    <t xml:space="preserve">Spracoval: </t>
  </si>
  <si>
    <t xml:space="preserve">Projektant: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</si>
</sst>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\ ##,000_);[Red]\([$€-2]\ #\ ##,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name val="Arial Narrow"/>
      <family val="2"/>
    </font>
    <font>
      <sz val="10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Arial Narrow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8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10" fontId="4" fillId="0" borderId="54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right" vertical="center"/>
      <protection/>
    </xf>
    <xf numFmtId="0" fontId="4" fillId="0" borderId="5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59" xfId="71" applyFont="1" applyBorder="1" applyAlignment="1">
      <alignment horizontal="right" vertical="center"/>
      <protection/>
    </xf>
    <xf numFmtId="0" fontId="4" fillId="0" borderId="60" xfId="71" applyFont="1" applyBorder="1" applyAlignment="1">
      <alignment horizontal="right" vertical="center"/>
      <protection/>
    </xf>
    <xf numFmtId="3" fontId="4" fillId="0" borderId="59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0" fontId="4" fillId="0" borderId="62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63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6" fillId="0" borderId="65" xfId="71" applyFont="1" applyBorder="1" applyAlignment="1">
      <alignment horizontal="center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4" fillId="0" borderId="67" xfId="71" applyFont="1" applyBorder="1" applyAlignment="1">
      <alignment horizontal="left" vertical="center"/>
      <protection/>
    </xf>
    <xf numFmtId="190" fontId="4" fillId="0" borderId="68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right" vertical="center"/>
      <protection/>
    </xf>
    <xf numFmtId="0" fontId="4" fillId="0" borderId="69" xfId="71" applyNumberFormat="1" applyFont="1" applyBorder="1" applyAlignment="1">
      <alignment horizontal="left" vertical="center"/>
      <protection/>
    </xf>
    <xf numFmtId="10" fontId="4" fillId="0" borderId="35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0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4" xfId="71" applyNumberFormat="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6" xfId="71" applyNumberFormat="1" applyFont="1" applyBorder="1" applyAlignment="1">
      <alignment horizontal="right" vertical="center"/>
      <protection/>
    </xf>
    <xf numFmtId="3" fontId="4" fillId="0" borderId="3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7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52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4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  <xf numFmtId="0" fontId="47" fillId="0" borderId="0" xfId="0" applyFont="1" applyAlignment="1" applyProtection="1">
      <alignment vertical="top" wrapText="1"/>
      <protection/>
    </xf>
    <xf numFmtId="0" fontId="47" fillId="0" borderId="0" xfId="0" applyFont="1" applyAlignment="1" applyProtection="1">
      <alignment horizontal="right" vertical="top"/>
      <protection/>
    </xf>
    <xf numFmtId="49" fontId="47" fillId="0" borderId="0" xfId="0" applyNumberFormat="1" applyFont="1" applyAlignment="1" applyProtection="1">
      <alignment horizontal="center" vertical="top"/>
      <protection/>
    </xf>
    <xf numFmtId="49" fontId="47" fillId="0" borderId="0" xfId="0" applyNumberFormat="1" applyFont="1" applyAlignment="1" applyProtection="1">
      <alignment vertical="top"/>
      <protection/>
    </xf>
    <xf numFmtId="188" fontId="47" fillId="0" borderId="0" xfId="0" applyNumberFormat="1" applyFont="1" applyAlignment="1" applyProtection="1">
      <alignment vertical="top"/>
      <protection/>
    </xf>
    <xf numFmtId="0" fontId="47" fillId="0" borderId="0" xfId="0" applyFont="1" applyAlignment="1" applyProtection="1">
      <alignment vertical="top"/>
      <protection/>
    </xf>
    <xf numFmtId="4" fontId="47" fillId="0" borderId="0" xfId="0" applyNumberFormat="1" applyFont="1" applyAlignment="1" applyProtection="1">
      <alignment vertical="top"/>
      <protection/>
    </xf>
    <xf numFmtId="189" fontId="47" fillId="0" borderId="0" xfId="0" applyNumberFormat="1" applyFont="1" applyAlignment="1" applyProtection="1">
      <alignment vertical="top"/>
      <protection/>
    </xf>
    <xf numFmtId="0" fontId="47" fillId="0" borderId="0" xfId="0" applyFont="1" applyAlignment="1" applyProtection="1">
      <alignment horizontal="center" vertical="top"/>
      <protection/>
    </xf>
    <xf numFmtId="203" fontId="47" fillId="0" borderId="0" xfId="0" applyNumberFormat="1" applyFont="1" applyAlignment="1" applyProtection="1">
      <alignment vertical="top"/>
      <protection/>
    </xf>
    <xf numFmtId="0" fontId="47" fillId="0" borderId="0" xfId="0" applyFont="1" applyAlignment="1" applyProtection="1">
      <alignment horizontal="right" vertical="top" wrapText="1"/>
      <protection/>
    </xf>
    <xf numFmtId="4" fontId="48" fillId="0" borderId="0" xfId="0" applyNumberFormat="1" applyFont="1" applyAlignment="1" applyProtection="1">
      <alignment vertical="top"/>
      <protection/>
    </xf>
    <xf numFmtId="189" fontId="48" fillId="0" borderId="0" xfId="0" applyNumberFormat="1" applyFont="1" applyAlignment="1" applyProtection="1">
      <alignment vertical="top"/>
      <protection/>
    </xf>
    <xf numFmtId="188" fontId="48" fillId="0" borderId="0" xfId="0" applyNumberFormat="1" applyFont="1" applyAlignment="1" applyProtection="1">
      <alignment vertical="top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8" fillId="0" borderId="0" xfId="0" applyFont="1" applyAlignment="1">
      <alignment vertical="center"/>
    </xf>
    <xf numFmtId="0" fontId="51" fillId="18" borderId="0" xfId="0" applyFont="1" applyFill="1" applyAlignment="1" applyProtection="1">
      <alignment vertical="top"/>
      <protection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51" fillId="0" borderId="0" xfId="0" applyFont="1" applyAlignment="1" applyProtection="1">
      <alignment horizontal="right" vertical="top"/>
      <protection/>
    </xf>
    <xf numFmtId="0" fontId="27" fillId="0" borderId="0" xfId="0" applyFont="1" applyAlignment="1" applyProtection="1">
      <alignment vertical="top" wrapText="1"/>
      <protection/>
    </xf>
    <xf numFmtId="0" fontId="50" fillId="0" borderId="0" xfId="0" applyFont="1" applyAlignment="1">
      <alignment vertical="center"/>
    </xf>
    <xf numFmtId="0" fontId="32" fillId="0" borderId="0" xfId="0" applyFont="1" applyAlignment="1">
      <alignment/>
    </xf>
    <xf numFmtId="49" fontId="51" fillId="0" borderId="0" xfId="0" applyNumberFormat="1" applyFont="1" applyAlignment="1" applyProtection="1">
      <alignment horizontal="center" vertical="top"/>
      <protection/>
    </xf>
    <xf numFmtId="0" fontId="51" fillId="0" borderId="0" xfId="0" applyFont="1" applyAlignment="1" applyProtection="1">
      <alignment vertical="top" wrapText="1"/>
      <protection/>
    </xf>
    <xf numFmtId="14" fontId="4" fillId="0" borderId="80" xfId="71" applyNumberFormat="1" applyFont="1" applyBorder="1" applyAlignment="1">
      <alignment horizontal="left" vertical="center"/>
      <protection/>
    </xf>
    <xf numFmtId="3" fontId="4" fillId="0" borderId="24" xfId="71" applyNumberFormat="1" applyFont="1" applyBorder="1" applyAlignment="1">
      <alignment horizontal="left" vertical="center"/>
      <protection/>
    </xf>
    <xf numFmtId="4" fontId="52" fillId="0" borderId="0" xfId="0" applyNumberFormat="1" applyFont="1" applyAlignment="1">
      <alignment/>
    </xf>
    <xf numFmtId="4" fontId="31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188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vertical="top" wrapText="1"/>
      <protection/>
    </xf>
    <xf numFmtId="18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203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4" fontId="28" fillId="0" borderId="0" xfId="0" applyNumberFormat="1" applyFont="1" applyAlignment="1">
      <alignment/>
    </xf>
    <xf numFmtId="188" fontId="34" fillId="0" borderId="0" xfId="0" applyNumberFormat="1" applyFont="1" applyAlignment="1" applyProtection="1">
      <alignment vertical="top"/>
      <protection/>
    </xf>
    <xf numFmtId="0" fontId="34" fillId="0" borderId="0" xfId="0" applyFont="1" applyAlignment="1" applyProtection="1">
      <alignment vertical="top"/>
      <protection/>
    </xf>
    <xf numFmtId="4" fontId="34" fillId="0" borderId="0" xfId="0" applyNumberFormat="1" applyFont="1" applyAlignment="1" applyProtection="1">
      <alignment vertical="top"/>
      <protection/>
    </xf>
    <xf numFmtId="188" fontId="33" fillId="0" borderId="0" xfId="0" applyNumberFormat="1" applyFont="1" applyAlignment="1" applyProtection="1">
      <alignment vertical="top"/>
      <protection/>
    </xf>
    <xf numFmtId="0" fontId="33" fillId="0" borderId="0" xfId="0" applyFont="1" applyAlignment="1" applyProtection="1">
      <alignment vertical="top"/>
      <protection/>
    </xf>
    <xf numFmtId="4" fontId="33" fillId="0" borderId="0" xfId="0" applyNumberFormat="1" applyFont="1" applyAlignment="1" applyProtection="1">
      <alignment vertical="top"/>
      <protection/>
    </xf>
    <xf numFmtId="0" fontId="35" fillId="0" borderId="0" xfId="0" applyFont="1" applyAlignment="1" applyProtection="1">
      <alignment vertical="top" wrapText="1"/>
      <protection/>
    </xf>
    <xf numFmtId="4" fontId="3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49" fontId="34" fillId="0" borderId="0" xfId="0" applyNumberFormat="1" applyFont="1" applyAlignment="1" applyProtection="1">
      <alignment vertical="top"/>
      <protection/>
    </xf>
    <xf numFmtId="0" fontId="34" fillId="0" borderId="0" xfId="0" applyFont="1" applyAlignment="1" applyProtection="1">
      <alignment horizontal="right" vertical="top" wrapText="1"/>
      <protection/>
    </xf>
    <xf numFmtId="4" fontId="36" fillId="0" borderId="0" xfId="0" applyNumberFormat="1" applyFont="1" applyAlignment="1" applyProtection="1">
      <alignment vertical="top"/>
      <protection/>
    </xf>
    <xf numFmtId="0" fontId="50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4" fillId="0" borderId="0" xfId="0" applyFont="1" applyAlignment="1" applyProtection="1">
      <alignment horizontal="right" vertical="top"/>
      <protection/>
    </xf>
    <xf numFmtId="49" fontId="34" fillId="0" borderId="0" xfId="0" applyNumberFormat="1" applyFont="1" applyAlignment="1" applyProtection="1">
      <alignment horizontal="center" vertical="top"/>
      <protection/>
    </xf>
    <xf numFmtId="189" fontId="34" fillId="0" borderId="0" xfId="0" applyNumberFormat="1" applyFont="1" applyAlignment="1" applyProtection="1">
      <alignment vertical="top"/>
      <protection/>
    </xf>
    <xf numFmtId="0" fontId="34" fillId="0" borderId="0" xfId="0" applyFont="1" applyAlignment="1" applyProtection="1">
      <alignment horizontal="center" vertical="top"/>
      <protection/>
    </xf>
    <xf numFmtId="203" fontId="34" fillId="0" borderId="0" xfId="0" applyNumberFormat="1" applyFont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" fontId="50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50" fillId="0" borderId="0" xfId="0" applyNumberFormat="1" applyFont="1" applyAlignment="1">
      <alignment vertical="top"/>
    </xf>
    <xf numFmtId="18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30" fillId="0" borderId="0" xfId="0" applyNumberFormat="1" applyFont="1" applyAlignment="1">
      <alignment/>
    </xf>
    <xf numFmtId="188" fontId="36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/>
      <protection/>
    </xf>
    <xf numFmtId="4" fontId="36" fillId="0" borderId="0" xfId="0" applyNumberFormat="1" applyFont="1" applyAlignment="1" applyProtection="1">
      <alignment/>
      <protection/>
    </xf>
    <xf numFmtId="0" fontId="52" fillId="0" borderId="0" xfId="0" applyFont="1" applyAlignment="1">
      <alignment wrapText="1"/>
    </xf>
    <xf numFmtId="4" fontId="5" fillId="0" borderId="0" xfId="0" applyNumberFormat="1" applyFont="1" applyAlignment="1" applyProtection="1">
      <alignment vertical="top"/>
      <protection/>
    </xf>
    <xf numFmtId="2" fontId="54" fillId="0" borderId="0" xfId="0" applyNumberFormat="1" applyFont="1" applyAlignment="1">
      <alignment/>
    </xf>
    <xf numFmtId="4" fontId="29" fillId="0" borderId="0" xfId="0" applyNumberFormat="1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center" vertical="top"/>
      <protection/>
    </xf>
    <xf numFmtId="0" fontId="3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" fontId="4" fillId="0" borderId="0" xfId="0" applyNumberFormat="1" applyFont="1" applyAlignment="1" applyProtection="1">
      <alignment horizontal="left"/>
      <protection/>
    </xf>
    <xf numFmtId="0" fontId="35" fillId="0" borderId="0" xfId="0" applyFont="1" applyAlignment="1">
      <alignment horizontal="left"/>
    </xf>
    <xf numFmtId="49" fontId="36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wrapText="1"/>
      <protection/>
    </xf>
    <xf numFmtId="0" fontId="26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top" wrapText="1"/>
      <protection/>
    </xf>
    <xf numFmtId="0" fontId="37" fillId="0" borderId="81" xfId="0" applyFont="1" applyBorder="1" applyAlignment="1" applyProtection="1">
      <alignment horizontal="left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normálne_KLv" xfId="71"/>
    <cellStyle name="Poznámka" xfId="72"/>
    <cellStyle name="Percent" xfId="73"/>
    <cellStyle name="Propojená buňka" xfId="74"/>
    <cellStyle name="Spolu" xfId="75"/>
    <cellStyle name="Správně" xfId="76"/>
    <cellStyle name="TEXT" xfId="77"/>
    <cellStyle name="Text upozornění" xfId="78"/>
    <cellStyle name="Text upozornenia" xfId="79"/>
    <cellStyle name="TEXT1" xfId="80"/>
    <cellStyle name="Titul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4">
      <selection activeCell="C10" sqref="C10"/>
    </sheetView>
  </sheetViews>
  <sheetFormatPr defaultColWidth="11.421875" defaultRowHeight="12.75"/>
  <cols>
    <col min="1" max="1" width="0.71875" style="80" customWidth="1"/>
    <col min="2" max="2" width="3.7109375" style="80" customWidth="1"/>
    <col min="3" max="3" width="6.8515625" style="80" customWidth="1"/>
    <col min="4" max="6" width="14.00390625" style="80" customWidth="1"/>
    <col min="7" max="7" width="3.8515625" style="80" customWidth="1"/>
    <col min="8" max="8" width="17.7109375" style="80" customWidth="1"/>
    <col min="9" max="9" width="8.7109375" style="80" customWidth="1"/>
    <col min="10" max="10" width="14.00390625" style="80" customWidth="1"/>
    <col min="11" max="11" width="2.28125" style="80" customWidth="1"/>
    <col min="12" max="12" width="6.8515625" style="80" customWidth="1"/>
    <col min="13" max="23" width="11.421875" style="80" customWidth="1"/>
    <col min="24" max="25" width="5.7109375" style="80" customWidth="1"/>
    <col min="26" max="26" width="6.421875" style="80" customWidth="1"/>
    <col min="27" max="27" width="21.421875" style="80" customWidth="1"/>
    <col min="28" max="28" width="4.28125" style="80" customWidth="1"/>
    <col min="29" max="29" width="8.28125" style="80" customWidth="1"/>
    <col min="30" max="30" width="8.7109375" style="80" customWidth="1"/>
    <col min="31" max="16384" width="11.421875" style="80" customWidth="1"/>
  </cols>
  <sheetData>
    <row r="1" spans="2:30" ht="28.5" customHeight="1" thickBot="1">
      <c r="B1" s="81"/>
      <c r="C1" s="81"/>
      <c r="D1" s="81"/>
      <c r="F1" s="106" t="str">
        <f>CONCATENATE(AA2," ",AB2," ",AC2," ",AD2)</f>
        <v>Krycí list rozpočtu v EUR  </v>
      </c>
      <c r="G1" s="81"/>
      <c r="H1" s="81"/>
      <c r="I1" s="81"/>
      <c r="J1" s="81"/>
      <c r="Z1" s="103" t="s">
        <v>4</v>
      </c>
      <c r="AA1" s="103" t="s">
        <v>5</v>
      </c>
      <c r="AB1" s="103" t="s">
        <v>6</v>
      </c>
      <c r="AC1" s="103" t="s">
        <v>7</v>
      </c>
      <c r="AD1" s="103" t="s">
        <v>8</v>
      </c>
    </row>
    <row r="2" spans="2:30" ht="18" customHeight="1" thickTop="1">
      <c r="B2" s="22"/>
      <c r="C2" s="23" t="s">
        <v>152</v>
      </c>
      <c r="D2" s="23"/>
      <c r="E2" s="23"/>
      <c r="F2" s="23"/>
      <c r="G2" s="24" t="s">
        <v>9</v>
      </c>
      <c r="H2" s="23" t="s">
        <v>155</v>
      </c>
      <c r="I2" s="23"/>
      <c r="J2" s="25"/>
      <c r="Z2" s="103" t="s">
        <v>10</v>
      </c>
      <c r="AA2" s="104" t="s">
        <v>11</v>
      </c>
      <c r="AB2" s="104" t="s">
        <v>94</v>
      </c>
      <c r="AC2" s="104"/>
      <c r="AD2" s="105"/>
    </row>
    <row r="3" spans="2:30" ht="18" customHeight="1">
      <c r="B3" s="26"/>
      <c r="C3" s="27"/>
      <c r="D3" s="27"/>
      <c r="E3" s="27"/>
      <c r="F3" s="27"/>
      <c r="G3" s="28" t="s">
        <v>95</v>
      </c>
      <c r="H3" s="27"/>
      <c r="I3" s="27"/>
      <c r="J3" s="29"/>
      <c r="Z3" s="103" t="s">
        <v>13</v>
      </c>
      <c r="AA3" s="104" t="s">
        <v>14</v>
      </c>
      <c r="AB3" s="104" t="s">
        <v>12</v>
      </c>
      <c r="AC3" s="104" t="s">
        <v>15</v>
      </c>
      <c r="AD3" s="105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3" t="s">
        <v>17</v>
      </c>
      <c r="AA4" s="104" t="s">
        <v>18</v>
      </c>
      <c r="AB4" s="104" t="s">
        <v>12</v>
      </c>
      <c r="AC4" s="104"/>
      <c r="AD4" s="105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 t="s">
        <v>116</v>
      </c>
      <c r="I5" s="35" t="s">
        <v>22</v>
      </c>
      <c r="J5" s="166"/>
      <c r="Z5" s="103" t="s">
        <v>23</v>
      </c>
      <c r="AA5" s="104" t="s">
        <v>14</v>
      </c>
      <c r="AB5" s="104" t="s">
        <v>12</v>
      </c>
      <c r="AC5" s="104" t="s">
        <v>15</v>
      </c>
      <c r="AD5" s="105" t="s">
        <v>16</v>
      </c>
    </row>
    <row r="6" spans="2:10" ht="18" customHeight="1" thickTop="1">
      <c r="B6" s="22"/>
      <c r="C6" s="23" t="s">
        <v>1</v>
      </c>
      <c r="D6" s="23" t="s">
        <v>153</v>
      </c>
      <c r="E6" s="23"/>
      <c r="F6" s="23"/>
      <c r="G6" s="23" t="s">
        <v>24</v>
      </c>
      <c r="H6" s="167">
        <v>31970095</v>
      </c>
      <c r="I6" s="23"/>
      <c r="J6" s="25"/>
    </row>
    <row r="7" spans="2:10" ht="18" customHeight="1">
      <c r="B7" s="37"/>
      <c r="C7" s="38"/>
      <c r="D7" s="39" t="s">
        <v>154</v>
      </c>
      <c r="E7" s="39"/>
      <c r="F7" s="39"/>
      <c r="G7" s="39" t="s">
        <v>25</v>
      </c>
      <c r="H7" s="39"/>
      <c r="I7" s="39"/>
      <c r="J7" s="40"/>
    </row>
    <row r="8" spans="2:1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 t="s">
        <v>96</v>
      </c>
      <c r="E9" s="31"/>
      <c r="F9" s="31"/>
      <c r="G9" s="39" t="s">
        <v>25</v>
      </c>
      <c r="H9" s="31"/>
      <c r="I9" s="31"/>
      <c r="J9" s="33"/>
    </row>
    <row r="10" spans="2:10" ht="18" customHeight="1">
      <c r="B10" s="26"/>
      <c r="C10" s="27" t="s">
        <v>191</v>
      </c>
      <c r="D10" s="27"/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1"/>
      <c r="C11" s="42"/>
      <c r="D11" s="42" t="s">
        <v>96</v>
      </c>
      <c r="E11" s="42"/>
      <c r="F11" s="42"/>
      <c r="G11" s="42" t="s">
        <v>25</v>
      </c>
      <c r="H11" s="42"/>
      <c r="I11" s="42"/>
      <c r="J11" s="43"/>
    </row>
    <row r="12" spans="2:10" ht="18" customHeight="1" thickTop="1">
      <c r="B12" s="92">
        <v>1</v>
      </c>
      <c r="C12" s="23" t="s">
        <v>97</v>
      </c>
      <c r="D12" s="23"/>
      <c r="E12" s="23"/>
      <c r="F12" s="109">
        <f>IF(B12&lt;&gt;0,ROUND($J$31/B12,0),0)</f>
        <v>0</v>
      </c>
      <c r="G12" s="24">
        <v>1</v>
      </c>
      <c r="H12" s="23" t="s">
        <v>100</v>
      </c>
      <c r="I12" s="23"/>
      <c r="J12" s="112">
        <f>IF(G12&lt;&gt;0,ROUND($J$31/G12,0),0)</f>
        <v>0</v>
      </c>
    </row>
    <row r="13" spans="2:10" ht="18" customHeight="1">
      <c r="B13" s="93">
        <v>1</v>
      </c>
      <c r="C13" s="39" t="s">
        <v>98</v>
      </c>
      <c r="D13" s="39"/>
      <c r="E13" s="39"/>
      <c r="F13" s="110">
        <f>IF(B13&lt;&gt;0,ROUND($J$31/B13,0),0)</f>
        <v>0</v>
      </c>
      <c r="G13" s="38"/>
      <c r="H13" s="39"/>
      <c r="I13" s="39"/>
      <c r="J13" s="113">
        <f>IF(G13&lt;&gt;0,ROUND($J$31/G13,0),0)</f>
        <v>0</v>
      </c>
    </row>
    <row r="14" spans="2:10" ht="18" customHeight="1" thickBot="1">
      <c r="B14" s="94">
        <v>1</v>
      </c>
      <c r="C14" s="42" t="s">
        <v>99</v>
      </c>
      <c r="D14" s="42"/>
      <c r="E14" s="42"/>
      <c r="F14" s="111">
        <f>IF(B14&lt;&gt;0,ROUND($J$31/B14,0),0)</f>
        <v>0</v>
      </c>
      <c r="G14" s="95"/>
      <c r="H14" s="42"/>
      <c r="I14" s="42"/>
      <c r="J14" s="114">
        <f>IF(G14&lt;&gt;0,ROUND($J$31/G14,0),0)</f>
        <v>0</v>
      </c>
    </row>
    <row r="15" spans="2:10" ht="18" customHeight="1" thickTop="1">
      <c r="B15" s="83" t="s">
        <v>26</v>
      </c>
      <c r="C15" s="45" t="s">
        <v>27</v>
      </c>
      <c r="D15" s="46" t="s">
        <v>28</v>
      </c>
      <c r="E15" s="46" t="s">
        <v>29</v>
      </c>
      <c r="F15" s="47" t="s">
        <v>30</v>
      </c>
      <c r="G15" s="83" t="s">
        <v>31</v>
      </c>
      <c r="H15" s="48" t="s">
        <v>32</v>
      </c>
      <c r="I15" s="49"/>
      <c r="J15" s="50"/>
    </row>
    <row r="16" spans="2:10" ht="18" customHeight="1">
      <c r="B16" s="51">
        <v>1</v>
      </c>
      <c r="C16" s="52" t="s">
        <v>33</v>
      </c>
      <c r="D16" s="125">
        <f>Prehlad3!K57</f>
        <v>0</v>
      </c>
      <c r="E16" s="125">
        <v>0</v>
      </c>
      <c r="F16" s="126">
        <f>D16+E16</f>
        <v>0</v>
      </c>
      <c r="G16" s="51">
        <v>6</v>
      </c>
      <c r="H16" s="53" t="s">
        <v>101</v>
      </c>
      <c r="I16" s="88"/>
      <c r="J16" s="126">
        <v>0</v>
      </c>
    </row>
    <row r="17" spans="2:10" ht="18" customHeight="1">
      <c r="B17" s="54">
        <v>2</v>
      </c>
      <c r="C17" s="55" t="s">
        <v>34</v>
      </c>
      <c r="D17" s="127">
        <f>Prehlad3!I221</f>
        <v>0</v>
      </c>
      <c r="E17" s="127">
        <f>Prehlad3!J221</f>
        <v>0</v>
      </c>
      <c r="F17" s="126">
        <f>D17+E17</f>
        <v>0</v>
      </c>
      <c r="G17" s="54">
        <v>7</v>
      </c>
      <c r="H17" s="56" t="s">
        <v>102</v>
      </c>
      <c r="I17" s="27"/>
      <c r="J17" s="128">
        <v>0</v>
      </c>
    </row>
    <row r="18" spans="2:10" ht="18" customHeight="1">
      <c r="B18" s="54">
        <v>3</v>
      </c>
      <c r="C18" s="55" t="s">
        <v>35</v>
      </c>
      <c r="D18" s="127">
        <f>Prehlad3!I282</f>
        <v>0</v>
      </c>
      <c r="E18" s="127">
        <f>Prehlad3!J282</f>
        <v>0</v>
      </c>
      <c r="F18" s="126">
        <f>D18+E18</f>
        <v>0</v>
      </c>
      <c r="G18" s="54">
        <v>8</v>
      </c>
      <c r="H18" s="56" t="s">
        <v>103</v>
      </c>
      <c r="I18" s="27"/>
      <c r="J18" s="128">
        <v>0</v>
      </c>
    </row>
    <row r="19" spans="2:10" ht="18" customHeight="1" thickBot="1">
      <c r="B19" s="54">
        <v>4</v>
      </c>
      <c r="C19" s="55" t="s">
        <v>36</v>
      </c>
      <c r="D19" s="127"/>
      <c r="E19" s="127"/>
      <c r="F19" s="129">
        <f>D19+E19</f>
        <v>0</v>
      </c>
      <c r="G19" s="54">
        <v>9</v>
      </c>
      <c r="H19" s="56" t="s">
        <v>2</v>
      </c>
      <c r="I19" s="27"/>
      <c r="J19" s="128">
        <v>0</v>
      </c>
    </row>
    <row r="20" spans="2:10" ht="18" customHeight="1" thickBot="1">
      <c r="B20" s="57">
        <v>5</v>
      </c>
      <c r="C20" s="58" t="s">
        <v>37</v>
      </c>
      <c r="D20" s="130">
        <f>SUM(D16:D19)</f>
        <v>0</v>
      </c>
      <c r="E20" s="131">
        <f>SUM(E16:E19)</f>
        <v>0</v>
      </c>
      <c r="F20" s="132">
        <f>SUM(F16:F19)</f>
        <v>0</v>
      </c>
      <c r="G20" s="59">
        <v>10</v>
      </c>
      <c r="I20" s="87" t="s">
        <v>38</v>
      </c>
      <c r="J20" s="132">
        <f>SUM(J16:J19)</f>
        <v>0</v>
      </c>
    </row>
    <row r="21" spans="2:10" ht="18" customHeight="1" thickTop="1">
      <c r="B21" s="83" t="s">
        <v>39</v>
      </c>
      <c r="C21" s="82"/>
      <c r="D21" s="49" t="s">
        <v>40</v>
      </c>
      <c r="E21" s="49"/>
      <c r="F21" s="50"/>
      <c r="G21" s="83" t="s">
        <v>41</v>
      </c>
      <c r="H21" s="48" t="s">
        <v>42</v>
      </c>
      <c r="I21" s="49"/>
      <c r="J21" s="50"/>
    </row>
    <row r="22" spans="2:10" ht="18" customHeight="1">
      <c r="B22" s="51">
        <v>11</v>
      </c>
      <c r="C22" s="53" t="s">
        <v>104</v>
      </c>
      <c r="D22" s="89" t="s">
        <v>2</v>
      </c>
      <c r="E22" s="91">
        <v>0</v>
      </c>
      <c r="F22" s="126">
        <v>0</v>
      </c>
      <c r="G22" s="54">
        <v>16</v>
      </c>
      <c r="H22" s="56" t="s">
        <v>43</v>
      </c>
      <c r="I22" s="60"/>
      <c r="J22" s="128">
        <v>0</v>
      </c>
    </row>
    <row r="23" spans="2:10" ht="18" customHeight="1">
      <c r="B23" s="54">
        <v>12</v>
      </c>
      <c r="C23" s="56" t="s">
        <v>105</v>
      </c>
      <c r="D23" s="90"/>
      <c r="E23" s="61">
        <v>0</v>
      </c>
      <c r="F23" s="128">
        <v>0</v>
      </c>
      <c r="G23" s="54">
        <v>17</v>
      </c>
      <c r="H23" s="56" t="s">
        <v>107</v>
      </c>
      <c r="I23" s="60"/>
      <c r="J23" s="128">
        <v>0</v>
      </c>
    </row>
    <row r="24" spans="2:10" ht="18" customHeight="1">
      <c r="B24" s="54">
        <v>13</v>
      </c>
      <c r="C24" s="56" t="s">
        <v>106</v>
      </c>
      <c r="D24" s="90"/>
      <c r="E24" s="61">
        <v>0</v>
      </c>
      <c r="F24" s="128">
        <v>0</v>
      </c>
      <c r="G24" s="54">
        <v>18</v>
      </c>
      <c r="H24" s="56" t="s">
        <v>108</v>
      </c>
      <c r="I24" s="60"/>
      <c r="J24" s="128">
        <v>0</v>
      </c>
    </row>
    <row r="25" spans="2:10" ht="18" customHeight="1" thickBot="1">
      <c r="B25" s="54">
        <v>14</v>
      </c>
      <c r="C25" s="56" t="s">
        <v>2</v>
      </c>
      <c r="D25" s="90"/>
      <c r="E25" s="61">
        <v>0</v>
      </c>
      <c r="F25" s="128">
        <v>0</v>
      </c>
      <c r="G25" s="54">
        <v>19</v>
      </c>
      <c r="H25" s="56" t="s">
        <v>2</v>
      </c>
      <c r="I25" s="60"/>
      <c r="J25" s="128">
        <v>0</v>
      </c>
    </row>
    <row r="26" spans="2:10" ht="18" customHeight="1" thickBot="1">
      <c r="B26" s="57">
        <v>15</v>
      </c>
      <c r="C26" s="62"/>
      <c r="D26" s="63"/>
      <c r="E26" s="63" t="s">
        <v>44</v>
      </c>
      <c r="F26" s="132">
        <f>SUM(F22:F25)</f>
        <v>0</v>
      </c>
      <c r="G26" s="57">
        <v>20</v>
      </c>
      <c r="H26" s="62"/>
      <c r="I26" s="63" t="s">
        <v>45</v>
      </c>
      <c r="J26" s="132">
        <f>SUM(J22:J25)</f>
        <v>0</v>
      </c>
    </row>
    <row r="27" spans="2:10" ht="18" customHeight="1" thickTop="1">
      <c r="B27" s="64"/>
      <c r="C27" s="65" t="s">
        <v>46</v>
      </c>
      <c r="D27" s="66"/>
      <c r="E27" s="67" t="s">
        <v>47</v>
      </c>
      <c r="F27" s="68"/>
      <c r="G27" s="83" t="s">
        <v>48</v>
      </c>
      <c r="H27" s="48" t="s">
        <v>49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50</v>
      </c>
      <c r="J28" s="126">
        <f>ROUND(F20,2)+J20+F26+J26</f>
        <v>0</v>
      </c>
    </row>
    <row r="29" spans="2:10" ht="18" customHeight="1">
      <c r="B29" s="69"/>
      <c r="C29" s="71" t="s">
        <v>51</v>
      </c>
      <c r="D29" s="71"/>
      <c r="E29" s="74"/>
      <c r="F29" s="68"/>
      <c r="G29" s="54">
        <v>22</v>
      </c>
      <c r="H29" s="56" t="s">
        <v>109</v>
      </c>
      <c r="I29" s="133">
        <f>J28-I30</f>
        <v>0</v>
      </c>
      <c r="J29" s="128">
        <f>ROUND((I29*20)/100,2)</f>
        <v>0</v>
      </c>
    </row>
    <row r="30" spans="2:10" ht="18" customHeight="1" thickBot="1">
      <c r="B30" s="26"/>
      <c r="C30" s="27" t="s">
        <v>52</v>
      </c>
      <c r="D30" s="27"/>
      <c r="E30" s="74"/>
      <c r="F30" s="68"/>
      <c r="G30" s="54">
        <v>23</v>
      </c>
      <c r="H30" s="56" t="s">
        <v>110</v>
      </c>
      <c r="I30" s="133">
        <f>SUMIF(Prehlad3!Q9:Q9987,0,Prehlad3!L9:L9987)</f>
        <v>0</v>
      </c>
      <c r="J30" s="128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53</v>
      </c>
      <c r="J31" s="132">
        <f>ROUND((I29*120)/100,2)</f>
        <v>0</v>
      </c>
    </row>
    <row r="32" spans="2:10" ht="18" customHeight="1" thickBot="1" thickTop="1">
      <c r="B32" s="64"/>
      <c r="C32" s="71"/>
      <c r="D32" s="68"/>
      <c r="E32" s="75"/>
      <c r="F32" s="68"/>
      <c r="G32" s="84" t="s">
        <v>54</v>
      </c>
      <c r="H32" s="85" t="s">
        <v>111</v>
      </c>
      <c r="I32" s="44"/>
      <c r="J32" s="86">
        <v>0</v>
      </c>
    </row>
    <row r="33" spans="2:10" ht="18" customHeight="1" thickTop="1">
      <c r="B33" s="76"/>
      <c r="C33" s="77"/>
      <c r="D33" s="65" t="s">
        <v>55</v>
      </c>
      <c r="E33" s="77"/>
      <c r="F33" s="77"/>
      <c r="G33" s="77"/>
      <c r="H33" s="77" t="s">
        <v>56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51</v>
      </c>
      <c r="D35" s="71"/>
      <c r="E35" s="71"/>
      <c r="F35" s="70"/>
      <c r="G35" s="71" t="s">
        <v>51</v>
      </c>
      <c r="H35" s="71"/>
      <c r="I35" s="71"/>
      <c r="J35" s="79"/>
    </row>
    <row r="36" spans="2:10" ht="18" customHeight="1">
      <c r="B36" s="26"/>
      <c r="C36" s="27" t="s">
        <v>52</v>
      </c>
      <c r="D36" s="27"/>
      <c r="E36" s="27"/>
      <c r="F36" s="28"/>
      <c r="G36" s="27" t="s">
        <v>52</v>
      </c>
      <c r="H36" s="27"/>
      <c r="I36" s="27"/>
      <c r="J36" s="29"/>
    </row>
    <row r="37" spans="2:10" ht="18" customHeight="1">
      <c r="B37" s="69"/>
      <c r="C37" s="71" t="s">
        <v>47</v>
      </c>
      <c r="D37" s="71"/>
      <c r="E37" s="71"/>
      <c r="F37" s="70"/>
      <c r="G37" s="71" t="s">
        <v>47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pane ySplit="10" topLeftCell="A12" activePane="bottomLeft" state="frozen"/>
      <selection pane="topLeft" activeCell="A1" sqref="A1"/>
      <selection pane="bottomLeft" activeCell="C30" sqref="C30"/>
    </sheetView>
  </sheetViews>
  <sheetFormatPr defaultColWidth="11.421875" defaultRowHeight="12.75"/>
  <cols>
    <col min="1" max="1" width="34.421875" style="1" customWidth="1"/>
    <col min="2" max="2" width="11.8515625" style="6" customWidth="1"/>
    <col min="3" max="3" width="10.7109375" style="6" customWidth="1"/>
    <col min="4" max="4" width="11.57421875" style="6" customWidth="1"/>
    <col min="5" max="5" width="15.57421875" style="6" customWidth="1"/>
    <col min="6" max="6" width="15.57421875" style="7" hidden="1" customWidth="1"/>
    <col min="7" max="7" width="9.140625" style="5" hidden="1" customWidth="1"/>
    <col min="8" max="8" width="8.28125" style="5" hidden="1" customWidth="1"/>
    <col min="9" max="9" width="10.00390625" style="1" customWidth="1"/>
    <col min="10" max="10" width="5.7109375" style="1" customWidth="1"/>
    <col min="11" max="24" width="11.421875" style="1" customWidth="1"/>
    <col min="25" max="26" width="5.7109375" style="1" customWidth="1"/>
    <col min="27" max="27" width="6.421875" style="1" customWidth="1"/>
    <col min="28" max="28" width="24.28125" style="1" customWidth="1"/>
    <col min="29" max="29" width="4.28125" style="1" customWidth="1"/>
    <col min="30" max="30" width="8.28125" style="1" customWidth="1"/>
    <col min="31" max="31" width="8.7109375" style="1" customWidth="1"/>
    <col min="32" max="16384" width="11.421875" style="1" customWidth="1"/>
  </cols>
  <sheetData>
    <row r="1" spans="1:31" ht="12.75">
      <c r="A1" s="21" t="s">
        <v>156</v>
      </c>
      <c r="C1" s="1"/>
      <c r="D1" s="1"/>
      <c r="E1" s="228" t="s">
        <v>190</v>
      </c>
      <c r="F1" s="228"/>
      <c r="G1" s="228"/>
      <c r="H1" s="228"/>
      <c r="I1" s="228"/>
      <c r="AA1" s="103" t="s">
        <v>4</v>
      </c>
      <c r="AB1" s="103" t="s">
        <v>5</v>
      </c>
      <c r="AC1" s="103" t="s">
        <v>6</v>
      </c>
      <c r="AD1" s="103" t="s">
        <v>7</v>
      </c>
      <c r="AE1" s="103" t="s">
        <v>8</v>
      </c>
    </row>
    <row r="2" spans="1:31" ht="12.75">
      <c r="A2" s="21" t="s">
        <v>191</v>
      </c>
      <c r="C2" s="1"/>
      <c r="D2" s="1"/>
      <c r="E2" s="6" t="s">
        <v>93</v>
      </c>
      <c r="F2" s="21"/>
      <c r="G2" s="1"/>
      <c r="H2" s="1"/>
      <c r="AA2" s="103" t="s">
        <v>10</v>
      </c>
      <c r="AB2" s="104" t="s">
        <v>57</v>
      </c>
      <c r="AC2" s="104" t="s">
        <v>94</v>
      </c>
      <c r="AD2" s="104"/>
      <c r="AE2" s="105"/>
    </row>
    <row r="3" spans="1:31" ht="12.75">
      <c r="A3" s="21" t="s">
        <v>58</v>
      </c>
      <c r="C3" s="1"/>
      <c r="D3" s="1"/>
      <c r="E3" s="6" t="s">
        <v>189</v>
      </c>
      <c r="F3" s="21"/>
      <c r="G3" s="1"/>
      <c r="H3" s="1"/>
      <c r="AA3" s="103" t="s">
        <v>13</v>
      </c>
      <c r="AB3" s="104" t="s">
        <v>59</v>
      </c>
      <c r="AC3" s="104" t="s">
        <v>12</v>
      </c>
      <c r="AD3" s="104" t="s">
        <v>15</v>
      </c>
      <c r="AE3" s="105" t="s">
        <v>16</v>
      </c>
    </row>
    <row r="4" spans="2:31" ht="12.75">
      <c r="B4" s="1"/>
      <c r="C4" s="1"/>
      <c r="D4" s="1"/>
      <c r="E4" s="1"/>
      <c r="F4" s="1"/>
      <c r="G4" s="1"/>
      <c r="H4" s="1"/>
      <c r="AA4" s="103" t="s">
        <v>17</v>
      </c>
      <c r="AB4" s="104" t="s">
        <v>60</v>
      </c>
      <c r="AC4" s="104" t="s">
        <v>12</v>
      </c>
      <c r="AD4" s="104"/>
      <c r="AE4" s="105"/>
    </row>
    <row r="5" spans="1:31" ht="12.75">
      <c r="A5" s="21" t="s">
        <v>152</v>
      </c>
      <c r="B5" s="1"/>
      <c r="C5" s="1"/>
      <c r="D5" s="1"/>
      <c r="E5" s="1"/>
      <c r="F5" s="1"/>
      <c r="G5" s="1"/>
      <c r="H5" s="1"/>
      <c r="AA5" s="103" t="s">
        <v>23</v>
      </c>
      <c r="AB5" s="104" t="s">
        <v>59</v>
      </c>
      <c r="AC5" s="104" t="s">
        <v>12</v>
      </c>
      <c r="AD5" s="104" t="s">
        <v>15</v>
      </c>
      <c r="AE5" s="105" t="s">
        <v>16</v>
      </c>
    </row>
    <row r="6" spans="1:8" ht="12.75">
      <c r="A6" s="21"/>
      <c r="B6" s="1"/>
      <c r="C6" s="1"/>
      <c r="D6" s="1"/>
      <c r="E6" s="1"/>
      <c r="F6" s="1"/>
      <c r="G6" s="1"/>
      <c r="H6" s="1"/>
    </row>
    <row r="7" spans="1:8" ht="12.75">
      <c r="A7" s="21"/>
      <c r="B7" s="1"/>
      <c r="C7" s="1"/>
      <c r="D7" s="1"/>
      <c r="E7" s="1"/>
      <c r="F7" s="1"/>
      <c r="G7" s="1"/>
      <c r="H7" s="1"/>
    </row>
    <row r="8" spans="2:8" ht="14.25" thickBot="1">
      <c r="B8" s="4" t="str">
        <f>CONCATENATE(AB2," ",AC2," ",AD2," ",AE2)</f>
        <v>Rekapitulácia rozpočtu v EUR  </v>
      </c>
      <c r="H8" s="1"/>
    </row>
    <row r="9" spans="1:8" ht="13.5" thickTop="1">
      <c r="A9" s="9" t="s">
        <v>61</v>
      </c>
      <c r="B9" s="10" t="s">
        <v>62</v>
      </c>
      <c r="C9" s="10" t="s">
        <v>63</v>
      </c>
      <c r="D9" s="10" t="s">
        <v>64</v>
      </c>
      <c r="E9" s="10" t="s">
        <v>64</v>
      </c>
      <c r="F9" s="18" t="s">
        <v>65</v>
      </c>
      <c r="G9" s="19" t="s">
        <v>66</v>
      </c>
      <c r="H9" s="1"/>
    </row>
    <row r="10" spans="1:8" ht="13.5" thickBot="1">
      <c r="A10" s="14"/>
      <c r="B10" s="15" t="s">
        <v>67</v>
      </c>
      <c r="C10" s="15" t="s">
        <v>29</v>
      </c>
      <c r="D10" s="15" t="s">
        <v>160</v>
      </c>
      <c r="E10" s="15" t="s">
        <v>180</v>
      </c>
      <c r="F10" s="15" t="s">
        <v>64</v>
      </c>
      <c r="G10" s="20" t="s">
        <v>64</v>
      </c>
      <c r="H10" s="108" t="s">
        <v>68</v>
      </c>
    </row>
    <row r="11" ht="13.5" thickTop="1"/>
    <row r="12" spans="1:5" ht="12.75">
      <c r="A12" s="1" t="s">
        <v>178</v>
      </c>
      <c r="B12" s="6">
        <f>Prehlad3!I31</f>
        <v>0</v>
      </c>
      <c r="C12" s="6">
        <v>0</v>
      </c>
      <c r="D12" s="6">
        <f>Prehlad3!K31</f>
        <v>0</v>
      </c>
      <c r="E12" s="6">
        <f>Prehlad3!L31</f>
        <v>0</v>
      </c>
    </row>
    <row r="13" spans="1:8" ht="12.75">
      <c r="A13" s="1" t="s">
        <v>171</v>
      </c>
      <c r="B13" s="6">
        <f>Prehlad3!I12</f>
        <v>0</v>
      </c>
      <c r="C13" s="6">
        <f>Prehlad3!J12</f>
        <v>0</v>
      </c>
      <c r="D13" s="6">
        <f>Prehlad3!K12</f>
        <v>0</v>
      </c>
      <c r="E13" s="6">
        <f>Prehlad3!L12</f>
        <v>0</v>
      </c>
      <c r="F13" s="7">
        <f>Prehlad3!N12</f>
        <v>41.587199999999996</v>
      </c>
      <c r="G13" s="5">
        <f>Prehlad3!P12</f>
        <v>0</v>
      </c>
      <c r="H13" s="5">
        <f>Prehlad3!Y12</f>
        <v>0</v>
      </c>
    </row>
    <row r="14" spans="1:8" ht="12.75">
      <c r="A14" s="1" t="s">
        <v>172</v>
      </c>
      <c r="B14" s="6">
        <f>Prehlad3!I17</f>
        <v>0</v>
      </c>
      <c r="C14" s="6">
        <f>Prehlad3!J15</f>
        <v>0</v>
      </c>
      <c r="D14" s="6">
        <f>Prehlad3!K17</f>
        <v>0</v>
      </c>
      <c r="E14" s="6">
        <f>Prehlad3!L17</f>
        <v>0</v>
      </c>
      <c r="F14" s="7">
        <f>Prehlad3!N15</f>
        <v>0</v>
      </c>
      <c r="G14" s="5">
        <f>Prehlad3!P15</f>
        <v>0</v>
      </c>
      <c r="H14" s="5">
        <f>Prehlad3!Y15</f>
        <v>0</v>
      </c>
    </row>
    <row r="15" spans="1:8" ht="12.75">
      <c r="A15" s="1" t="s">
        <v>173</v>
      </c>
      <c r="B15" s="6">
        <f>Prehlad3!I22</f>
        <v>0</v>
      </c>
      <c r="C15" s="6">
        <f>Prehlad3!J20</f>
        <v>0</v>
      </c>
      <c r="D15" s="6">
        <f>Prehlad3!K22</f>
        <v>0</v>
      </c>
      <c r="E15" s="6">
        <f>Prehlad3!L22</f>
        <v>0</v>
      </c>
      <c r="F15" s="7">
        <f>Prehlad3!N20</f>
        <v>0</v>
      </c>
      <c r="G15" s="5">
        <f>Prehlad3!P20</f>
        <v>0</v>
      </c>
      <c r="H15" s="5">
        <f>Prehlad3!Y20</f>
        <v>0</v>
      </c>
    </row>
    <row r="16" spans="1:8" ht="12.75">
      <c r="A16" s="1" t="s">
        <v>174</v>
      </c>
      <c r="B16" s="6">
        <f>Prehlad3!I30</f>
        <v>0</v>
      </c>
      <c r="C16" s="6">
        <f>Prehlad3!J39</f>
        <v>0</v>
      </c>
      <c r="D16" s="6">
        <f>Prehlad3!K30</f>
        <v>0</v>
      </c>
      <c r="E16" s="6">
        <f>Prehlad3!L30</f>
        <v>0</v>
      </c>
      <c r="F16" s="7">
        <f>Prehlad3!N39</f>
        <v>0</v>
      </c>
      <c r="G16" s="5">
        <f>Prehlad3!P39</f>
        <v>0</v>
      </c>
      <c r="H16" s="5">
        <f>Prehlad3!Y39</f>
        <v>0</v>
      </c>
    </row>
    <row r="18" spans="1:5" ht="12.75">
      <c r="A18" s="1" t="s">
        <v>179</v>
      </c>
      <c r="B18" s="6">
        <f>Prehlad3!I50</f>
        <v>0</v>
      </c>
      <c r="C18" s="6">
        <v>0</v>
      </c>
      <c r="D18" s="6">
        <f>Prehlad3!K50</f>
        <v>0</v>
      </c>
      <c r="E18" s="6">
        <f>Prehlad3!L50</f>
        <v>0</v>
      </c>
    </row>
    <row r="19" spans="1:5" ht="12.75">
      <c r="A19" s="1" t="s">
        <v>175</v>
      </c>
      <c r="B19" s="6">
        <f>Prehlad3!I41</f>
        <v>0</v>
      </c>
      <c r="C19" s="6">
        <v>0</v>
      </c>
      <c r="D19" s="6">
        <f>Prehlad3!K41</f>
        <v>0</v>
      </c>
      <c r="E19" s="6">
        <f>Prehlad3!L41</f>
        <v>0</v>
      </c>
    </row>
    <row r="20" spans="1:5" ht="12.75">
      <c r="A20" s="1" t="s">
        <v>176</v>
      </c>
      <c r="B20" s="6">
        <f>Prehlad3!I49</f>
        <v>0</v>
      </c>
      <c r="C20" s="6">
        <v>0</v>
      </c>
      <c r="D20" s="6">
        <f>Prehlad3!K49</f>
        <v>0</v>
      </c>
      <c r="E20" s="6">
        <f>Prehlad3!L49</f>
        <v>0</v>
      </c>
    </row>
    <row r="22" spans="1:5" ht="12.75">
      <c r="A22" s="1" t="s">
        <v>188</v>
      </c>
      <c r="B22" s="6">
        <f>Prehlad3!I54</f>
        <v>0</v>
      </c>
      <c r="C22" s="6">
        <v>0</v>
      </c>
      <c r="D22" s="6">
        <f>Prehlad3!K54</f>
        <v>0</v>
      </c>
      <c r="E22" s="6">
        <f>Prehlad3!L54</f>
        <v>0</v>
      </c>
    </row>
    <row r="24" spans="1:8" ht="12.75">
      <c r="A24" s="1" t="s">
        <v>114</v>
      </c>
      <c r="B24" s="6">
        <f>B12+B18</f>
        <v>0</v>
      </c>
      <c r="C24" s="6">
        <f>Prehlad3!J41</f>
        <v>0</v>
      </c>
      <c r="D24" s="6">
        <f>D12+D18</f>
        <v>0</v>
      </c>
      <c r="E24" s="6">
        <f>E12+E18</f>
        <v>0</v>
      </c>
      <c r="F24" s="7">
        <f>Prehlad3!N41</f>
        <v>0</v>
      </c>
      <c r="G24" s="5">
        <f>Prehlad3!P41</f>
        <v>0</v>
      </c>
      <c r="H24" s="5">
        <f>Prehlad3!Y41</f>
        <v>0</v>
      </c>
    </row>
    <row r="26" spans="1:8" ht="12.75">
      <c r="A26" s="1" t="s">
        <v>115</v>
      </c>
      <c r="B26" s="6">
        <f>Prehlad3!I57</f>
        <v>0</v>
      </c>
      <c r="C26" s="6">
        <f>Prehlad3!J284</f>
        <v>0</v>
      </c>
      <c r="D26" s="6">
        <f>Prehlad3!K57</f>
        <v>0</v>
      </c>
      <c r="E26" s="6">
        <f>Prehlad3!L57</f>
        <v>0</v>
      </c>
      <c r="F26" s="7">
        <f>Prehlad3!N284</f>
        <v>0</v>
      </c>
      <c r="G26" s="5">
        <f>Prehlad3!P284</f>
        <v>0</v>
      </c>
      <c r="H26" s="5">
        <f>Prehlad3!Y284</f>
        <v>0</v>
      </c>
    </row>
  </sheetData>
  <sheetProtection/>
  <mergeCells count="1">
    <mergeCell ref="E1:I1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84"/>
  <sheetViews>
    <sheetView showGridLines="0" tabSelected="1" zoomScalePageLayoutView="0" workbookViewId="0" topLeftCell="A1">
      <pane ySplit="8" topLeftCell="A50" activePane="bottomLeft" state="frozen"/>
      <selection pane="topLeft" activeCell="A1" sqref="A1"/>
      <selection pane="bottomLeft" activeCell="A34" sqref="A34:IV34"/>
    </sheetView>
  </sheetViews>
  <sheetFormatPr defaultColWidth="11.421875" defaultRowHeight="12.75"/>
  <cols>
    <col min="1" max="1" width="4.140625" style="115" customWidth="1"/>
    <col min="2" max="2" width="5.00390625" style="116" customWidth="1"/>
    <col min="3" max="3" width="5.8515625" style="117" customWidth="1"/>
    <col min="4" max="4" width="52.57421875" style="124" customWidth="1"/>
    <col min="5" max="5" width="7.00390625" style="119" customWidth="1"/>
    <col min="6" max="6" width="5.8515625" style="118" customWidth="1"/>
    <col min="7" max="7" width="10.7109375" style="118" customWidth="1"/>
    <col min="8" max="8" width="8.28125" style="120" customWidth="1"/>
    <col min="9" max="9" width="10.421875" style="120" customWidth="1"/>
    <col min="10" max="10" width="7.28125" style="120" customWidth="1"/>
    <col min="11" max="11" width="10.140625" style="120" customWidth="1"/>
    <col min="12" max="12" width="11.7109375" style="120" customWidth="1"/>
    <col min="13" max="13" width="6.7109375" style="121" hidden="1" customWidth="1"/>
    <col min="14" max="14" width="7.140625" style="121" hidden="1" customWidth="1"/>
    <col min="15" max="15" width="7.8515625" style="119" hidden="1" customWidth="1"/>
    <col min="16" max="16" width="7.140625" style="119" hidden="1" customWidth="1"/>
    <col min="17" max="17" width="4.28125" style="118" hidden="1" customWidth="1"/>
    <col min="18" max="18" width="12.7109375" style="118" hidden="1" customWidth="1"/>
    <col min="19" max="21" width="13.28125" style="119" hidden="1" customWidth="1"/>
    <col min="22" max="22" width="10.421875" style="122" hidden="1" customWidth="1"/>
    <col min="23" max="23" width="10.28125" style="122" hidden="1" customWidth="1"/>
    <col min="24" max="24" width="5.7109375" style="122" hidden="1" customWidth="1"/>
    <col min="25" max="25" width="11.421875" style="123" customWidth="1"/>
    <col min="26" max="27" width="5.7109375" style="118" customWidth="1"/>
    <col min="28" max="28" width="6.421875" style="118" customWidth="1"/>
    <col min="29" max="29" width="24.8515625" style="118" customWidth="1"/>
    <col min="30" max="30" width="4.28125" style="118" customWidth="1"/>
    <col min="31" max="31" width="8.28125" style="118" customWidth="1"/>
    <col min="32" max="32" width="8.7109375" style="118" customWidth="1"/>
    <col min="33" max="36" width="11.421875" style="118" customWidth="1"/>
    <col min="37" max="16384" width="11.421875" style="1" customWidth="1"/>
  </cols>
  <sheetData>
    <row r="1" spans="1:36" ht="14.25" customHeight="1">
      <c r="A1" s="231" t="s">
        <v>156</v>
      </c>
      <c r="B1" s="231"/>
      <c r="C1" s="231"/>
      <c r="D1" s="231"/>
      <c r="E1" s="21" t="s">
        <v>92</v>
      </c>
      <c r="F1" s="1"/>
      <c r="G1" s="1"/>
      <c r="H1" s="6"/>
      <c r="I1" s="1"/>
      <c r="J1" s="1"/>
      <c r="K1" s="1"/>
      <c r="L1" s="6"/>
      <c r="M1" s="7"/>
      <c r="N1" s="1"/>
      <c r="O1" s="1"/>
      <c r="P1" s="1"/>
      <c r="Q1" s="1"/>
      <c r="R1" s="1"/>
      <c r="S1" s="5"/>
      <c r="T1" s="5"/>
      <c r="U1" s="5"/>
      <c r="V1" s="1"/>
      <c r="W1" s="1"/>
      <c r="X1" s="1"/>
      <c r="Y1" s="1"/>
      <c r="Z1" s="1"/>
      <c r="AA1" s="1"/>
      <c r="AB1" s="103"/>
      <c r="AC1" s="103" t="s">
        <v>5</v>
      </c>
      <c r="AD1" s="103" t="s">
        <v>6</v>
      </c>
      <c r="AE1" s="103" t="s">
        <v>150</v>
      </c>
      <c r="AF1" s="103"/>
      <c r="AG1" s="1"/>
      <c r="AH1" s="1"/>
      <c r="AI1" s="1"/>
      <c r="AJ1" s="1"/>
    </row>
    <row r="2" spans="1:36" ht="12.75">
      <c r="A2" s="21" t="s">
        <v>191</v>
      </c>
      <c r="B2" s="1"/>
      <c r="C2" s="1"/>
      <c r="D2" s="1"/>
      <c r="E2" s="21" t="s">
        <v>93</v>
      </c>
      <c r="F2" s="1"/>
      <c r="G2" s="1"/>
      <c r="H2" s="6"/>
      <c r="I2" s="8"/>
      <c r="J2" s="1"/>
      <c r="K2" s="1"/>
      <c r="L2" s="6"/>
      <c r="M2" s="7"/>
      <c r="N2" s="1"/>
      <c r="O2" s="1"/>
      <c r="P2" s="1"/>
      <c r="Q2" s="1"/>
      <c r="R2" s="1"/>
      <c r="S2" s="5"/>
      <c r="T2" s="5"/>
      <c r="U2" s="5"/>
      <c r="V2" s="1"/>
      <c r="W2" s="1"/>
      <c r="X2" s="1"/>
      <c r="Y2" s="1"/>
      <c r="Z2" s="1"/>
      <c r="AA2" s="1"/>
      <c r="AB2" s="103" t="s">
        <v>10</v>
      </c>
      <c r="AC2" s="104" t="s">
        <v>149</v>
      </c>
      <c r="AD2" s="104" t="s">
        <v>94</v>
      </c>
      <c r="AE2" s="104" t="s">
        <v>148</v>
      </c>
      <c r="AF2" s="105"/>
      <c r="AG2" s="1"/>
      <c r="AH2" s="1"/>
      <c r="AI2" s="1"/>
      <c r="AJ2" s="1"/>
    </row>
    <row r="3" spans="1:36" ht="12.75">
      <c r="A3" s="21" t="s">
        <v>58</v>
      </c>
      <c r="B3" s="1"/>
      <c r="C3" s="1"/>
      <c r="D3" s="1"/>
      <c r="E3" s="21" t="s">
        <v>189</v>
      </c>
      <c r="F3" s="1"/>
      <c r="G3" s="1"/>
      <c r="H3" s="6"/>
      <c r="I3" s="1"/>
      <c r="J3" s="1"/>
      <c r="K3" s="1"/>
      <c r="L3" s="6"/>
      <c r="M3" s="7"/>
      <c r="N3" s="1"/>
      <c r="O3" s="1"/>
      <c r="P3" s="1"/>
      <c r="Q3" s="1"/>
      <c r="R3" s="1"/>
      <c r="S3" s="5"/>
      <c r="T3" s="5"/>
      <c r="U3" s="5"/>
      <c r="V3" s="1"/>
      <c r="W3" s="1"/>
      <c r="X3" s="1"/>
      <c r="Y3" s="1"/>
      <c r="Z3" s="1"/>
      <c r="AA3" s="1"/>
      <c r="AB3" s="103"/>
      <c r="AC3" s="104"/>
      <c r="AD3" s="104"/>
      <c r="AE3" s="104"/>
      <c r="AF3" s="105"/>
      <c r="AG3" s="1"/>
      <c r="AH3" s="1"/>
      <c r="AI3" s="1"/>
      <c r="AJ3" s="1"/>
    </row>
    <row r="4" spans="1:3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1"/>
      <c r="W4" s="1"/>
      <c r="X4" s="1"/>
      <c r="Y4" s="1"/>
      <c r="Z4" s="1"/>
      <c r="AA4" s="1"/>
      <c r="AB4" s="103"/>
      <c r="AC4" s="104"/>
      <c r="AD4" s="104"/>
      <c r="AE4" s="104"/>
      <c r="AF4" s="105"/>
      <c r="AG4" s="1"/>
      <c r="AH4" s="1"/>
      <c r="AI4" s="1"/>
      <c r="AJ4" s="1"/>
    </row>
    <row r="5" spans="1:36" ht="12.75">
      <c r="A5" s="21" t="s">
        <v>152</v>
      </c>
      <c r="B5" s="15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1"/>
      <c r="W5" s="1"/>
      <c r="X5" s="1"/>
      <c r="Y5" s="1"/>
      <c r="Z5" s="1"/>
      <c r="AA5" s="1"/>
      <c r="AB5" s="103"/>
      <c r="AC5" s="104"/>
      <c r="AD5" s="104"/>
      <c r="AE5" s="104"/>
      <c r="AF5" s="105"/>
      <c r="AG5" s="1"/>
      <c r="AH5" s="1"/>
      <c r="AI5" s="1"/>
      <c r="AJ5" s="1"/>
    </row>
    <row r="6" spans="1:36" ht="14.25" thickBot="1">
      <c r="A6" s="1"/>
      <c r="B6" s="2"/>
      <c r="C6" s="3"/>
      <c r="D6" s="4" t="s">
        <v>166</v>
      </c>
      <c r="E6" s="5"/>
      <c r="F6" s="1"/>
      <c r="G6" s="1"/>
      <c r="H6" s="6"/>
      <c r="I6" s="6"/>
      <c r="J6" s="6"/>
      <c r="K6" s="6"/>
      <c r="L6" s="6"/>
      <c r="M6" s="7"/>
      <c r="N6" s="7"/>
      <c r="O6" s="5"/>
      <c r="P6" s="5"/>
      <c r="Q6" s="1"/>
      <c r="R6" s="1"/>
      <c r="S6" s="5"/>
      <c r="T6" s="5"/>
      <c r="U6" s="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6.25" thickTop="1">
      <c r="A7" s="9" t="s">
        <v>69</v>
      </c>
      <c r="B7" s="10" t="s">
        <v>70</v>
      </c>
      <c r="C7" s="196" t="s">
        <v>71</v>
      </c>
      <c r="D7" s="10" t="s">
        <v>72</v>
      </c>
      <c r="E7" s="10" t="s">
        <v>73</v>
      </c>
      <c r="F7" s="10" t="s">
        <v>167</v>
      </c>
      <c r="G7" s="10" t="s">
        <v>159</v>
      </c>
      <c r="H7" s="10" t="s">
        <v>74</v>
      </c>
      <c r="I7" s="10" t="s">
        <v>62</v>
      </c>
      <c r="J7" s="10" t="s">
        <v>169</v>
      </c>
      <c r="K7" s="10" t="s">
        <v>158</v>
      </c>
      <c r="L7" s="10" t="s">
        <v>157</v>
      </c>
      <c r="M7" s="11" t="s">
        <v>65</v>
      </c>
      <c r="N7" s="12"/>
      <c r="O7" s="13" t="s">
        <v>66</v>
      </c>
      <c r="P7" s="12"/>
      <c r="Q7" s="96" t="s">
        <v>3</v>
      </c>
      <c r="R7" s="97" t="s">
        <v>75</v>
      </c>
      <c r="S7" s="98" t="s">
        <v>73</v>
      </c>
      <c r="T7" s="98" t="s">
        <v>73</v>
      </c>
      <c r="U7" s="99" t="s">
        <v>73</v>
      </c>
      <c r="V7" s="107" t="s">
        <v>76</v>
      </c>
      <c r="W7" s="107" t="s">
        <v>77</v>
      </c>
      <c r="X7" s="107" t="s">
        <v>78</v>
      </c>
      <c r="Y7" s="108" t="s">
        <v>68</v>
      </c>
      <c r="Z7" s="108" t="s">
        <v>79</v>
      </c>
      <c r="AA7" s="108" t="s">
        <v>80</v>
      </c>
      <c r="AB7" s="1"/>
      <c r="AC7" s="1"/>
      <c r="AD7" s="1"/>
      <c r="AE7" s="1"/>
      <c r="AF7" s="1"/>
      <c r="AG7" s="1"/>
      <c r="AH7" s="1"/>
      <c r="AI7" s="1"/>
      <c r="AJ7" s="1"/>
    </row>
    <row r="8" spans="1:36" ht="13.5" thickBot="1">
      <c r="A8" s="14" t="s">
        <v>81</v>
      </c>
      <c r="B8" s="15" t="s">
        <v>82</v>
      </c>
      <c r="C8" s="16"/>
      <c r="D8" s="15" t="s">
        <v>83</v>
      </c>
      <c r="E8" s="15" t="s">
        <v>84</v>
      </c>
      <c r="F8" s="15" t="s">
        <v>168</v>
      </c>
      <c r="G8" s="15" t="s">
        <v>160</v>
      </c>
      <c r="H8" s="15" t="s">
        <v>161</v>
      </c>
      <c r="I8" s="15" t="s">
        <v>67</v>
      </c>
      <c r="J8" s="15" t="s">
        <v>170</v>
      </c>
      <c r="K8" s="15"/>
      <c r="L8" s="15"/>
      <c r="M8" s="15" t="s">
        <v>74</v>
      </c>
      <c r="N8" s="15" t="s">
        <v>64</v>
      </c>
      <c r="O8" s="17" t="s">
        <v>74</v>
      </c>
      <c r="P8" s="15" t="s">
        <v>64</v>
      </c>
      <c r="Q8" s="20" t="s">
        <v>85</v>
      </c>
      <c r="R8" s="100"/>
      <c r="S8" s="101" t="s">
        <v>86</v>
      </c>
      <c r="T8" s="101" t="s">
        <v>87</v>
      </c>
      <c r="U8" s="102" t="s">
        <v>88</v>
      </c>
      <c r="V8" s="107" t="s">
        <v>89</v>
      </c>
      <c r="W8" s="107" t="s">
        <v>90</v>
      </c>
      <c r="X8" s="107" t="s">
        <v>91</v>
      </c>
      <c r="Y8" s="10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4" ht="20.25" customHeight="1" thickTop="1">
      <c r="B9" s="237" t="s">
        <v>181</v>
      </c>
      <c r="C9" s="237"/>
      <c r="D9" s="237"/>
    </row>
    <row r="10" ht="16.5">
      <c r="B10" s="220" t="s">
        <v>186</v>
      </c>
    </row>
    <row r="11" spans="1:24" ht="50.25" customHeight="1">
      <c r="A11" s="115">
        <v>1</v>
      </c>
      <c r="D11" s="124" t="s">
        <v>151</v>
      </c>
      <c r="E11" s="119">
        <v>285</v>
      </c>
      <c r="F11" s="118" t="s">
        <v>112</v>
      </c>
      <c r="I11" s="120">
        <f>ROUND(E11*H11,2)</f>
        <v>0</v>
      </c>
      <c r="K11" s="120">
        <f>ROUND(E11*G11,2)</f>
        <v>0</v>
      </c>
      <c r="L11" s="217">
        <f>ROUND(E11*H11,2)</f>
        <v>0</v>
      </c>
      <c r="M11" s="121">
        <v>0.14592</v>
      </c>
      <c r="N11" s="121">
        <f>E11*M11</f>
        <v>41.587199999999996</v>
      </c>
      <c r="R11" s="118" t="s">
        <v>113</v>
      </c>
      <c r="V11" s="122" t="s">
        <v>2</v>
      </c>
      <c r="W11" s="122" t="s">
        <v>2</v>
      </c>
      <c r="X11" s="122" t="s">
        <v>48</v>
      </c>
    </row>
    <row r="12" spans="3:16" ht="12" customHeight="1">
      <c r="C12" s="192"/>
      <c r="D12" s="193"/>
      <c r="E12" s="194"/>
      <c r="F12" s="182"/>
      <c r="G12" s="182"/>
      <c r="H12" s="183"/>
      <c r="I12" s="216">
        <f>SUM(I10:I11)</f>
        <v>0</v>
      </c>
      <c r="J12" s="216">
        <f>SUM(J10:J11)</f>
        <v>0</v>
      </c>
      <c r="K12" s="216">
        <f>K11</f>
        <v>0</v>
      </c>
      <c r="L12" s="216">
        <f>L11</f>
        <v>0</v>
      </c>
      <c r="N12" s="137">
        <f>SUM(N10:N11)</f>
        <v>41.587199999999996</v>
      </c>
      <c r="P12" s="138">
        <f>SUM(P10:P11)</f>
        <v>0</v>
      </c>
    </row>
    <row r="13" ht="15.75">
      <c r="B13" s="219" t="s">
        <v>172</v>
      </c>
    </row>
    <row r="14" spans="4:24" ht="24" customHeight="1">
      <c r="D14" s="232" t="s">
        <v>118</v>
      </c>
      <c r="E14" s="232"/>
      <c r="F14" s="232"/>
      <c r="G14" s="232"/>
      <c r="H14" s="232"/>
      <c r="M14" s="121">
        <v>2.42103</v>
      </c>
      <c r="N14" s="121">
        <f>E14*M14</f>
        <v>0</v>
      </c>
      <c r="R14" s="118" t="s">
        <v>113</v>
      </c>
      <c r="V14" s="122" t="s">
        <v>2</v>
      </c>
      <c r="W14" s="122" t="s">
        <v>2</v>
      </c>
      <c r="X14" s="122" t="s">
        <v>48</v>
      </c>
    </row>
    <row r="15" spans="1:16" ht="12.75">
      <c r="A15" s="115">
        <v>2</v>
      </c>
      <c r="D15" s="155" t="s">
        <v>119</v>
      </c>
      <c r="E15" s="136">
        <v>12</v>
      </c>
      <c r="F15" s="118" t="s">
        <v>120</v>
      </c>
      <c r="I15" s="136">
        <f>ROUND(E15*H15,2)</f>
        <v>0</v>
      </c>
      <c r="J15" s="136">
        <f>SUM(J13:J14)</f>
        <v>0</v>
      </c>
      <c r="K15" s="136">
        <f>ROUND(E15*G15,2)</f>
        <v>0</v>
      </c>
      <c r="L15" s="120">
        <f>ROUND(E15*H15,2)</f>
        <v>0</v>
      </c>
      <c r="N15" s="137">
        <f>SUM(N13:N14)</f>
        <v>0</v>
      </c>
      <c r="P15" s="138">
        <f>SUM(P13:P14)</f>
        <v>0</v>
      </c>
    </row>
    <row r="16" spans="1:12" ht="12.75">
      <c r="A16" s="115">
        <v>3</v>
      </c>
      <c r="D16" s="124" t="s">
        <v>121</v>
      </c>
      <c r="E16" s="119">
        <v>23</v>
      </c>
      <c r="F16" s="118" t="s">
        <v>120</v>
      </c>
      <c r="I16" s="120">
        <f>ROUND(E16*H16,2)</f>
        <v>0</v>
      </c>
      <c r="K16" s="120">
        <f>ROUND(E16*G16,2)</f>
        <v>0</v>
      </c>
      <c r="L16" s="120">
        <f>ROUND(E16*H16,2)</f>
        <v>0</v>
      </c>
    </row>
    <row r="17" spans="2:12" ht="12" customHeight="1">
      <c r="B17" s="117"/>
      <c r="D17" s="215" t="s">
        <v>122</v>
      </c>
      <c r="E17" s="174"/>
      <c r="I17" s="170">
        <f>I15+I16</f>
        <v>0</v>
      </c>
      <c r="J17" s="170"/>
      <c r="K17" s="170">
        <f>K15+K16</f>
        <v>0</v>
      </c>
      <c r="L17" s="168">
        <f>L15+L16</f>
        <v>0</v>
      </c>
    </row>
    <row r="18" spans="4:12" ht="22.5" customHeight="1">
      <c r="D18" s="154" t="s">
        <v>123</v>
      </c>
      <c r="I18" s="171">
        <f>I12+I17</f>
        <v>0</v>
      </c>
      <c r="K18" s="171">
        <f>K12+K17</f>
        <v>0</v>
      </c>
      <c r="L18" s="169">
        <f>L12+L17</f>
        <v>0</v>
      </c>
    </row>
    <row r="19" ht="10.5" customHeight="1"/>
    <row r="20" spans="2:16" ht="13.5" customHeight="1">
      <c r="B20" s="233" t="s">
        <v>177</v>
      </c>
      <c r="C20" s="233"/>
      <c r="D20" s="233"/>
      <c r="E20" s="136"/>
      <c r="I20" s="136"/>
      <c r="J20" s="136"/>
      <c r="K20" s="136"/>
      <c r="L20" s="136"/>
      <c r="N20" s="137">
        <f>SUM(N17:N19)</f>
        <v>0</v>
      </c>
      <c r="P20" s="138">
        <f>SUM(P17:P19)</f>
        <v>0</v>
      </c>
    </row>
    <row r="21" spans="1:36" s="179" customFormat="1" ht="33.75" customHeight="1">
      <c r="A21" s="135">
        <v>4</v>
      </c>
      <c r="B21" s="172"/>
      <c r="C21" s="172"/>
      <c r="D21" s="173" t="s">
        <v>124</v>
      </c>
      <c r="E21" s="174"/>
      <c r="F21" s="124"/>
      <c r="G21" s="124"/>
      <c r="H21" s="175"/>
      <c r="I21" s="175"/>
      <c r="J21" s="175"/>
      <c r="K21" s="175"/>
      <c r="L21" s="175"/>
      <c r="M21" s="176"/>
      <c r="N21" s="176"/>
      <c r="O21" s="174"/>
      <c r="P21" s="174"/>
      <c r="Q21" s="124"/>
      <c r="R21" s="124"/>
      <c r="S21" s="174"/>
      <c r="T21" s="174"/>
      <c r="U21" s="174"/>
      <c r="V21" s="177"/>
      <c r="W21" s="177"/>
      <c r="X21" s="177"/>
      <c r="Y21" s="178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0" ht="11.25" customHeight="1">
      <c r="A22" s="160"/>
      <c r="B22" s="142"/>
      <c r="C22" s="143"/>
      <c r="D22" s="140"/>
      <c r="E22" s="119">
        <v>385</v>
      </c>
      <c r="F22" s="157" t="s">
        <v>120</v>
      </c>
      <c r="G22" s="157"/>
      <c r="H22" s="119"/>
      <c r="I22" s="120">
        <f>ROUND(E22*H22,2)</f>
        <v>0</v>
      </c>
      <c r="J22" s="146"/>
      <c r="K22" s="120">
        <f>ROUND(E22*G22,2)</f>
        <v>0</v>
      </c>
      <c r="L22" s="218">
        <f>ROUND(E22*H22,2)</f>
        <v>0</v>
      </c>
      <c r="M22" s="147"/>
      <c r="N22" s="147"/>
      <c r="O22" s="144"/>
      <c r="P22" s="144"/>
      <c r="Q22" s="145"/>
      <c r="R22" s="145"/>
      <c r="S22" s="144"/>
      <c r="T22" s="144"/>
      <c r="U22" s="144"/>
      <c r="V22" s="148"/>
      <c r="W22" s="148"/>
      <c r="X22" s="148"/>
      <c r="Y22" s="149"/>
      <c r="Z22" s="145"/>
      <c r="AA22" s="145"/>
      <c r="AB22" s="145"/>
      <c r="AC22" s="145"/>
      <c r="AD22" s="145"/>
    </row>
    <row r="23" spans="1:30" ht="17.25" customHeight="1">
      <c r="A23" s="141"/>
      <c r="B23" s="234" t="s">
        <v>174</v>
      </c>
      <c r="C23" s="234"/>
      <c r="D23" s="234"/>
      <c r="E23" s="234"/>
      <c r="F23" s="234"/>
      <c r="G23" s="145"/>
      <c r="H23" s="146"/>
      <c r="I23" s="146"/>
      <c r="J23" s="146"/>
      <c r="K23" s="146"/>
      <c r="L23" s="146"/>
      <c r="M23" s="147"/>
      <c r="N23" s="147"/>
      <c r="O23" s="144"/>
      <c r="P23" s="144"/>
      <c r="Q23" s="145"/>
      <c r="R23" s="145"/>
      <c r="S23" s="144"/>
      <c r="T23" s="144"/>
      <c r="U23" s="144"/>
      <c r="V23" s="148"/>
      <c r="W23" s="148"/>
      <c r="X23" s="148"/>
      <c r="Y23" s="149"/>
      <c r="Z23" s="145"/>
      <c r="AA23" s="145"/>
      <c r="AB23" s="145"/>
      <c r="AC23" s="145"/>
      <c r="AD23" s="145"/>
    </row>
    <row r="24" spans="1:12" ht="12.75">
      <c r="A24" s="115">
        <v>5</v>
      </c>
      <c r="B24" s="116" t="s">
        <v>117</v>
      </c>
      <c r="D24" s="159" t="s">
        <v>125</v>
      </c>
      <c r="E24" s="119">
        <v>1</v>
      </c>
      <c r="F24" s="118" t="s">
        <v>162</v>
      </c>
      <c r="G24" s="120"/>
      <c r="I24" s="120">
        <f aca="true" t="shared" si="0" ref="I24:I29">ROUND(E24*H24,2)</f>
        <v>0</v>
      </c>
      <c r="K24" s="120">
        <f aca="true" t="shared" si="1" ref="K24:K29">ROUND(E24*G24,2)</f>
        <v>0</v>
      </c>
      <c r="L24" s="189">
        <f aca="true" t="shared" si="2" ref="L24:L29">ROUND(E24*H24,2)</f>
        <v>0</v>
      </c>
    </row>
    <row r="25" spans="1:12" ht="12.75">
      <c r="A25" s="115">
        <v>6</v>
      </c>
      <c r="B25" s="116" t="s">
        <v>126</v>
      </c>
      <c r="D25" s="124" t="s">
        <v>127</v>
      </c>
      <c r="E25" s="119">
        <v>1</v>
      </c>
      <c r="F25" s="118" t="s">
        <v>162</v>
      </c>
      <c r="G25" s="120"/>
      <c r="I25" s="120">
        <f t="shared" si="0"/>
        <v>0</v>
      </c>
      <c r="K25" s="120">
        <f t="shared" si="1"/>
        <v>0</v>
      </c>
      <c r="L25" s="189">
        <f t="shared" si="2"/>
        <v>0</v>
      </c>
    </row>
    <row r="26" spans="1:12" ht="12.75">
      <c r="A26" s="115">
        <v>7</v>
      </c>
      <c r="B26" s="116" t="s">
        <v>128</v>
      </c>
      <c r="D26" s="124" t="s">
        <v>129</v>
      </c>
      <c r="E26" s="119">
        <v>1</v>
      </c>
      <c r="F26" s="118" t="s">
        <v>163</v>
      </c>
      <c r="G26" s="120"/>
      <c r="I26" s="120">
        <f t="shared" si="0"/>
        <v>0</v>
      </c>
      <c r="K26" s="120">
        <f t="shared" si="1"/>
        <v>0</v>
      </c>
      <c r="L26" s="189">
        <f t="shared" si="2"/>
        <v>0</v>
      </c>
    </row>
    <row r="27" spans="1:12" ht="12.75">
      <c r="A27" s="115">
        <v>8</v>
      </c>
      <c r="B27" s="116" t="s">
        <v>130</v>
      </c>
      <c r="D27" s="159" t="s">
        <v>131</v>
      </c>
      <c r="E27" s="119">
        <v>1</v>
      </c>
      <c r="F27" s="118" t="s">
        <v>162</v>
      </c>
      <c r="G27" s="120"/>
      <c r="I27" s="120">
        <f t="shared" si="0"/>
        <v>0</v>
      </c>
      <c r="K27" s="120">
        <f t="shared" si="1"/>
        <v>0</v>
      </c>
      <c r="L27" s="189">
        <f t="shared" si="2"/>
        <v>0</v>
      </c>
    </row>
    <row r="28" spans="1:12" ht="12.75">
      <c r="A28" s="115">
        <v>9</v>
      </c>
      <c r="B28" s="116" t="s">
        <v>132</v>
      </c>
      <c r="D28" s="159" t="s">
        <v>133</v>
      </c>
      <c r="E28" s="119">
        <v>1</v>
      </c>
      <c r="F28" s="118" t="s">
        <v>164</v>
      </c>
      <c r="G28" s="120"/>
      <c r="I28" s="120">
        <f t="shared" si="0"/>
        <v>0</v>
      </c>
      <c r="K28" s="120">
        <f t="shared" si="1"/>
        <v>0</v>
      </c>
      <c r="L28" s="189">
        <f t="shared" si="2"/>
        <v>0</v>
      </c>
    </row>
    <row r="29" spans="1:12" ht="13.5" customHeight="1">
      <c r="A29" s="115">
        <v>10</v>
      </c>
      <c r="B29" s="116" t="s">
        <v>134</v>
      </c>
      <c r="D29" s="124" t="s">
        <v>135</v>
      </c>
      <c r="E29" s="119">
        <v>15</v>
      </c>
      <c r="F29" s="118" t="s">
        <v>164</v>
      </c>
      <c r="G29" s="120"/>
      <c r="I29" s="120">
        <f t="shared" si="0"/>
        <v>0</v>
      </c>
      <c r="K29" s="120">
        <f t="shared" si="1"/>
        <v>0</v>
      </c>
      <c r="L29" s="189">
        <f t="shared" si="2"/>
        <v>0</v>
      </c>
    </row>
    <row r="30" spans="4:12" ht="13.5">
      <c r="D30" s="161" t="s">
        <v>137</v>
      </c>
      <c r="I30" s="120">
        <f>SUM(I24:I29)</f>
        <v>0</v>
      </c>
      <c r="K30" s="120">
        <f>SUM(K24:K29)</f>
        <v>0</v>
      </c>
      <c r="L30" s="190">
        <f>SUM(L24:L29)</f>
        <v>0</v>
      </c>
    </row>
    <row r="31" spans="4:12" ht="21.75" customHeight="1">
      <c r="D31" s="221" t="s">
        <v>136</v>
      </c>
      <c r="E31" s="184"/>
      <c r="F31" s="185"/>
      <c r="G31" s="185"/>
      <c r="H31" s="186"/>
      <c r="I31" s="188">
        <f>I18+I22+I30</f>
        <v>0</v>
      </c>
      <c r="J31" s="183"/>
      <c r="K31" s="188">
        <f>K18+K22+K30</f>
        <v>0</v>
      </c>
      <c r="L31" s="191">
        <f>L18+L22+L30</f>
        <v>0</v>
      </c>
    </row>
    <row r="32" spans="1:30" ht="12.75">
      <c r="A32" s="141"/>
      <c r="B32" s="142"/>
      <c r="C32" s="143"/>
      <c r="D32" s="140"/>
      <c r="E32" s="144"/>
      <c r="F32" s="145"/>
      <c r="G32" s="145"/>
      <c r="H32" s="146"/>
      <c r="I32" s="146"/>
      <c r="J32" s="146"/>
      <c r="K32" s="146"/>
      <c r="L32" s="146"/>
      <c r="M32" s="147"/>
      <c r="N32" s="147"/>
      <c r="O32" s="144"/>
      <c r="P32" s="144"/>
      <c r="Q32" s="145"/>
      <c r="R32" s="145"/>
      <c r="S32" s="144"/>
      <c r="T32" s="144"/>
      <c r="U32" s="144"/>
      <c r="V32" s="148"/>
      <c r="W32" s="148"/>
      <c r="X32" s="148"/>
      <c r="Y32" s="149"/>
      <c r="Z32" s="145"/>
      <c r="AA32" s="145"/>
      <c r="AB32" s="145"/>
      <c r="AC32" s="145"/>
      <c r="AD32" s="145"/>
    </row>
    <row r="33" spans="1:30" ht="12.75">
      <c r="A33" s="141"/>
      <c r="B33" s="142"/>
      <c r="C33" s="143"/>
      <c r="D33" s="140"/>
      <c r="E33" s="144"/>
      <c r="F33" s="145"/>
      <c r="G33" s="145"/>
      <c r="H33" s="146"/>
      <c r="I33" s="146"/>
      <c r="J33" s="146"/>
      <c r="K33" s="146"/>
      <c r="L33" s="146"/>
      <c r="M33" s="147"/>
      <c r="N33" s="147"/>
      <c r="O33" s="144"/>
      <c r="P33" s="144"/>
      <c r="Q33" s="145"/>
      <c r="R33" s="145"/>
      <c r="S33" s="144"/>
      <c r="T33" s="144"/>
      <c r="U33" s="144"/>
      <c r="V33" s="148"/>
      <c r="W33" s="148"/>
      <c r="X33" s="148"/>
      <c r="Y33" s="149"/>
      <c r="Z33" s="145"/>
      <c r="AA33" s="145"/>
      <c r="AB33" s="145"/>
      <c r="AC33" s="145"/>
      <c r="AD33" s="145"/>
    </row>
    <row r="34" spans="2:4" ht="19.5" customHeight="1">
      <c r="B34" s="236" t="s">
        <v>179</v>
      </c>
      <c r="C34" s="236"/>
      <c r="D34" s="236"/>
    </row>
    <row r="35" spans="2:4" ht="19.5" customHeight="1">
      <c r="B35" s="235" t="s">
        <v>175</v>
      </c>
      <c r="C35" s="235"/>
      <c r="D35" s="235"/>
    </row>
    <row r="36" spans="2:4" ht="28.5" customHeight="1">
      <c r="B36" s="226"/>
      <c r="C36" s="226"/>
      <c r="D36" s="227" t="s">
        <v>187</v>
      </c>
    </row>
    <row r="37" spans="1:12" ht="18.75" customHeight="1">
      <c r="A37" s="115">
        <v>11</v>
      </c>
      <c r="B37" s="116" t="s">
        <v>117</v>
      </c>
      <c r="D37" s="195" t="s">
        <v>138</v>
      </c>
      <c r="E37" s="119">
        <v>523</v>
      </c>
      <c r="F37" s="118" t="s">
        <v>120</v>
      </c>
      <c r="G37" s="120"/>
      <c r="H37" s="208"/>
      <c r="I37" s="120">
        <f>ROUND(E37*H37,2)</f>
        <v>0</v>
      </c>
      <c r="K37" s="120">
        <f>ROUND(E37*G37,2)</f>
        <v>0</v>
      </c>
      <c r="L37" s="208">
        <f>ROUND(E37*H37,2)</f>
        <v>0</v>
      </c>
    </row>
    <row r="38" spans="1:12" ht="17.25" customHeight="1">
      <c r="A38" s="115">
        <v>12</v>
      </c>
      <c r="B38" s="116" t="s">
        <v>126</v>
      </c>
      <c r="D38" s="162" t="s">
        <v>139</v>
      </c>
      <c r="E38" s="119">
        <v>873</v>
      </c>
      <c r="F38" s="118" t="s">
        <v>120</v>
      </c>
      <c r="G38" s="120"/>
      <c r="H38" s="208"/>
      <c r="I38" s="120">
        <f>ROUND(E38*H38,2)</f>
        <v>0</v>
      </c>
      <c r="K38" s="120">
        <f>ROUND(E38*G38,2)</f>
        <v>0</v>
      </c>
      <c r="L38" s="208">
        <f>ROUND(E38*H38,2)</f>
        <v>0</v>
      </c>
    </row>
    <row r="39" spans="1:16" ht="12.75">
      <c r="A39" s="115">
        <v>13</v>
      </c>
      <c r="B39" s="116" t="s">
        <v>128</v>
      </c>
      <c r="D39" s="162" t="s">
        <v>140</v>
      </c>
      <c r="E39" s="136">
        <v>523</v>
      </c>
      <c r="F39" s="118" t="s">
        <v>120</v>
      </c>
      <c r="G39" s="120"/>
      <c r="H39" s="206"/>
      <c r="I39" s="136">
        <f>ROUND(E39*H39,2)</f>
        <v>0</v>
      </c>
      <c r="J39" s="136"/>
      <c r="K39" s="136">
        <f>ROUND(E39*G39,2)</f>
        <v>0</v>
      </c>
      <c r="L39" s="206">
        <f>ROUND(E39*H39,2)</f>
        <v>0</v>
      </c>
      <c r="N39" s="137"/>
      <c r="P39" s="138"/>
    </row>
    <row r="40" spans="1:12" ht="26.25" customHeight="1">
      <c r="A40" s="115">
        <v>14</v>
      </c>
      <c r="B40" s="116" t="s">
        <v>130</v>
      </c>
      <c r="D40" s="197" t="s">
        <v>141</v>
      </c>
      <c r="E40" s="209">
        <v>873</v>
      </c>
      <c r="F40" s="210" t="s">
        <v>120</v>
      </c>
      <c r="G40" s="170"/>
      <c r="H40" s="206"/>
      <c r="I40" s="170">
        <f>ROUND(E40*H40,2)</f>
        <v>0</v>
      </c>
      <c r="K40" s="170">
        <f>ROUND(E40*G40,2)</f>
        <v>0</v>
      </c>
      <c r="L40" s="170">
        <f>ROUND(E40*H40,2)</f>
        <v>0</v>
      </c>
    </row>
    <row r="41" spans="4:16" ht="24" customHeight="1">
      <c r="D41" s="198" t="s">
        <v>165</v>
      </c>
      <c r="E41" s="138"/>
      <c r="G41" s="120"/>
      <c r="I41" s="171">
        <f>SUM(I37:I40)</f>
        <v>0</v>
      </c>
      <c r="J41" s="136"/>
      <c r="K41" s="171">
        <f>SUM(K37:K40)</f>
        <v>0</v>
      </c>
      <c r="L41" s="207">
        <f>SUM(L37:L40)</f>
        <v>0</v>
      </c>
      <c r="N41" s="137"/>
      <c r="P41" s="138"/>
    </row>
    <row r="42" ht="10.5" customHeight="1">
      <c r="B42" s="117"/>
    </row>
    <row r="43" spans="1:31" ht="15.75" customHeight="1">
      <c r="A43" s="141"/>
      <c r="B43" s="235" t="s">
        <v>176</v>
      </c>
      <c r="C43" s="235"/>
      <c r="D43" s="235"/>
      <c r="E43" s="144"/>
      <c r="F43" s="145"/>
      <c r="G43" s="145"/>
      <c r="H43" s="146"/>
      <c r="I43" s="146"/>
      <c r="J43" s="146"/>
      <c r="K43" s="146"/>
      <c r="L43" s="146"/>
      <c r="M43" s="147"/>
      <c r="N43" s="147"/>
      <c r="O43" s="144"/>
      <c r="P43" s="144"/>
      <c r="Q43" s="145"/>
      <c r="R43" s="145"/>
      <c r="S43" s="144"/>
      <c r="T43" s="144"/>
      <c r="U43" s="144"/>
      <c r="V43" s="148"/>
      <c r="W43" s="148"/>
      <c r="X43" s="148"/>
      <c r="Y43" s="149"/>
      <c r="Z43" s="145"/>
      <c r="AA43" s="145"/>
      <c r="AB43" s="145"/>
      <c r="AC43" s="145"/>
      <c r="AD43" s="145"/>
      <c r="AE43" s="145"/>
    </row>
    <row r="44" spans="1:31" ht="8.25" customHeight="1">
      <c r="A44" s="141"/>
      <c r="B44" s="142"/>
      <c r="C44" s="143"/>
      <c r="D44" s="140"/>
      <c r="E44" s="144"/>
      <c r="F44" s="145"/>
      <c r="G44" s="145"/>
      <c r="H44" s="146"/>
      <c r="I44" s="146"/>
      <c r="J44" s="146"/>
      <c r="K44" s="146"/>
      <c r="L44" s="146"/>
      <c r="M44" s="147"/>
      <c r="N44" s="147"/>
      <c r="O44" s="144"/>
      <c r="P44" s="144"/>
      <c r="Q44" s="145"/>
      <c r="R44" s="145"/>
      <c r="S44" s="144"/>
      <c r="T44" s="144"/>
      <c r="U44" s="144"/>
      <c r="V44" s="148"/>
      <c r="W44" s="148"/>
      <c r="X44" s="148"/>
      <c r="Y44" s="149"/>
      <c r="Z44" s="145"/>
      <c r="AA44" s="145"/>
      <c r="AB44" s="145"/>
      <c r="AC44" s="145"/>
      <c r="AD44" s="145"/>
      <c r="AE44" s="145"/>
    </row>
    <row r="45" spans="1:31" ht="13.5">
      <c r="A45" s="141"/>
      <c r="B45" s="142"/>
      <c r="C45" s="143"/>
      <c r="D45" s="163" t="s">
        <v>142</v>
      </c>
      <c r="E45" s="144"/>
      <c r="F45" s="145"/>
      <c r="G45" s="145"/>
      <c r="H45" s="146"/>
      <c r="I45" s="146"/>
      <c r="J45" s="146"/>
      <c r="K45" s="146"/>
      <c r="L45" s="146"/>
      <c r="M45" s="147"/>
      <c r="N45" s="147"/>
      <c r="O45" s="144"/>
      <c r="P45" s="144"/>
      <c r="Q45" s="145"/>
      <c r="R45" s="145"/>
      <c r="S45" s="144"/>
      <c r="T45" s="144"/>
      <c r="U45" s="144"/>
      <c r="V45" s="148"/>
      <c r="W45" s="148"/>
      <c r="X45" s="148"/>
      <c r="Y45" s="149"/>
      <c r="Z45" s="145"/>
      <c r="AA45" s="145"/>
      <c r="AB45" s="145"/>
      <c r="AC45" s="145"/>
      <c r="AD45" s="145"/>
      <c r="AE45" s="145"/>
    </row>
    <row r="46" spans="1:31" ht="22.5" customHeight="1">
      <c r="A46" s="115">
        <v>15</v>
      </c>
      <c r="B46" s="164" t="s">
        <v>117</v>
      </c>
      <c r="C46" s="143"/>
      <c r="D46" s="173" t="s">
        <v>143</v>
      </c>
      <c r="E46" s="209">
        <v>1</v>
      </c>
      <c r="F46" s="210" t="s">
        <v>163</v>
      </c>
      <c r="G46" s="170"/>
      <c r="H46" s="170"/>
      <c r="I46" s="170">
        <f>ROUND(E46*H46,2)</f>
        <v>0</v>
      </c>
      <c r="J46" s="170"/>
      <c r="K46" s="170">
        <f>ROUND(E46*G46,2)</f>
        <v>0</v>
      </c>
      <c r="L46" s="180">
        <f>ROUND(E46*H46,2)</f>
        <v>0</v>
      </c>
      <c r="M46" s="147"/>
      <c r="N46" s="147"/>
      <c r="O46" s="144"/>
      <c r="P46" s="144"/>
      <c r="Q46" s="145"/>
      <c r="R46" s="145"/>
      <c r="S46" s="144"/>
      <c r="T46" s="144"/>
      <c r="U46" s="144"/>
      <c r="V46" s="148"/>
      <c r="W46" s="148"/>
      <c r="X46" s="148"/>
      <c r="Y46" s="149"/>
      <c r="Z46" s="145"/>
      <c r="AA46" s="145"/>
      <c r="AB46" s="145"/>
      <c r="AC46" s="145"/>
      <c r="AD46" s="145"/>
      <c r="AE46" s="145"/>
    </row>
    <row r="47" spans="1:31" ht="12.75">
      <c r="A47" s="115">
        <v>16</v>
      </c>
      <c r="B47" s="164" t="s">
        <v>126</v>
      </c>
      <c r="C47" s="143"/>
      <c r="D47" s="156" t="s">
        <v>144</v>
      </c>
      <c r="E47" s="119">
        <v>30</v>
      </c>
      <c r="F47" s="118" t="s">
        <v>120</v>
      </c>
      <c r="H47" s="180"/>
      <c r="I47" s="120">
        <f>ROUND(E47*H47,2)</f>
        <v>0</v>
      </c>
      <c r="K47" s="120">
        <f>ROUND(E47*G47,2)</f>
        <v>0</v>
      </c>
      <c r="L47" s="180">
        <f>ROUND(E47*H47,2)</f>
        <v>0</v>
      </c>
      <c r="M47" s="147"/>
      <c r="N47" s="147"/>
      <c r="O47" s="144"/>
      <c r="P47" s="144"/>
      <c r="Q47" s="145"/>
      <c r="R47" s="145"/>
      <c r="S47" s="144"/>
      <c r="T47" s="144"/>
      <c r="U47" s="144"/>
      <c r="V47" s="148"/>
      <c r="W47" s="148"/>
      <c r="X47" s="148"/>
      <c r="Y47" s="149"/>
      <c r="Z47" s="145"/>
      <c r="AA47" s="145"/>
      <c r="AB47" s="145"/>
      <c r="AC47" s="145"/>
      <c r="AD47" s="145"/>
      <c r="AE47" s="145"/>
    </row>
    <row r="48" spans="1:31" ht="12.75">
      <c r="A48" s="115">
        <v>17</v>
      </c>
      <c r="B48" s="164" t="s">
        <v>128</v>
      </c>
      <c r="C48" s="143"/>
      <c r="D48" s="165" t="s">
        <v>145</v>
      </c>
      <c r="E48" s="119">
        <v>20</v>
      </c>
      <c r="F48" s="118" t="s">
        <v>120</v>
      </c>
      <c r="H48" s="180"/>
      <c r="I48" s="120">
        <f>ROUND(E48*H48,2)</f>
        <v>0</v>
      </c>
      <c r="K48" s="120">
        <f>ROUND(E48*G48,2)</f>
        <v>0</v>
      </c>
      <c r="L48" s="180">
        <f>ROUND(E48*H48,2)</f>
        <v>0</v>
      </c>
      <c r="Z48" s="145"/>
      <c r="AA48" s="145"/>
      <c r="AB48" s="145"/>
      <c r="AC48" s="145"/>
      <c r="AD48" s="145"/>
      <c r="AE48" s="145"/>
    </row>
    <row r="49" spans="1:31" ht="25.5" customHeight="1">
      <c r="A49" s="141"/>
      <c r="B49" s="142"/>
      <c r="C49" s="143"/>
      <c r="D49" s="199" t="s">
        <v>146</v>
      </c>
      <c r="E49" s="151"/>
      <c r="F49" s="145"/>
      <c r="G49" s="145"/>
      <c r="H49" s="146"/>
      <c r="I49" s="171">
        <f>SUM(I46:I48)</f>
        <v>0</v>
      </c>
      <c r="J49" s="171"/>
      <c r="K49" s="171">
        <f>SUM(K46:K48)</f>
        <v>0</v>
      </c>
      <c r="L49" s="211">
        <f>SUM(L46:L48)</f>
        <v>0</v>
      </c>
      <c r="M49" s="147"/>
      <c r="N49" s="152"/>
      <c r="O49" s="144"/>
      <c r="P49" s="153"/>
      <c r="Q49" s="145"/>
      <c r="R49" s="145"/>
      <c r="S49" s="144"/>
      <c r="T49" s="144"/>
      <c r="U49" s="144"/>
      <c r="V49" s="148"/>
      <c r="W49" s="148"/>
      <c r="X49" s="148"/>
      <c r="Y49" s="149"/>
      <c r="Z49" s="145"/>
      <c r="AA49" s="145"/>
      <c r="AB49" s="145"/>
      <c r="AC49" s="145"/>
      <c r="AD49" s="145"/>
      <c r="AE49" s="145"/>
    </row>
    <row r="50" spans="1:36" s="205" customFormat="1" ht="22.5" customHeight="1">
      <c r="A50" s="200"/>
      <c r="B50" s="201"/>
      <c r="C50" s="192"/>
      <c r="D50" s="222" t="s">
        <v>147</v>
      </c>
      <c r="E50" s="181"/>
      <c r="F50" s="182"/>
      <c r="G50" s="182"/>
      <c r="H50" s="183"/>
      <c r="I50" s="188">
        <f>I41+I49</f>
        <v>0</v>
      </c>
      <c r="J50" s="188"/>
      <c r="K50" s="188">
        <f>K41+K49</f>
        <v>0</v>
      </c>
      <c r="L50" s="214">
        <f>L41+L49</f>
        <v>0</v>
      </c>
      <c r="M50" s="202"/>
      <c r="N50" s="202"/>
      <c r="O50" s="181"/>
      <c r="P50" s="181"/>
      <c r="Q50" s="182"/>
      <c r="R50" s="182"/>
      <c r="S50" s="181"/>
      <c r="T50" s="181"/>
      <c r="U50" s="181"/>
      <c r="V50" s="203"/>
      <c r="W50" s="203"/>
      <c r="X50" s="203"/>
      <c r="Y50" s="204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</row>
    <row r="51" spans="1:36" s="205" customFormat="1" ht="10.5" customHeight="1">
      <c r="A51" s="200"/>
      <c r="B51" s="201"/>
      <c r="C51" s="192"/>
      <c r="D51" s="222"/>
      <c r="E51" s="181"/>
      <c r="F51" s="182"/>
      <c r="G51" s="182"/>
      <c r="H51" s="183"/>
      <c r="I51" s="188"/>
      <c r="J51" s="188"/>
      <c r="K51" s="188"/>
      <c r="L51" s="214"/>
      <c r="M51" s="202"/>
      <c r="N51" s="202"/>
      <c r="O51" s="181"/>
      <c r="P51" s="181"/>
      <c r="Q51" s="182"/>
      <c r="R51" s="182"/>
      <c r="S51" s="181"/>
      <c r="T51" s="181"/>
      <c r="U51" s="181"/>
      <c r="V51" s="203"/>
      <c r="W51" s="203"/>
      <c r="X51" s="203"/>
      <c r="Y51" s="204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</row>
    <row r="52" spans="1:36" s="205" customFormat="1" ht="22.5" customHeight="1">
      <c r="A52" s="200"/>
      <c r="B52" s="229" t="s">
        <v>182</v>
      </c>
      <c r="C52" s="229"/>
      <c r="D52" s="229"/>
      <c r="E52" s="181"/>
      <c r="F52" s="182"/>
      <c r="G52" s="182"/>
      <c r="H52" s="183"/>
      <c r="I52" s="188"/>
      <c r="J52" s="188"/>
      <c r="K52" s="188"/>
      <c r="L52" s="214"/>
      <c r="M52" s="202"/>
      <c r="N52" s="202"/>
      <c r="O52" s="181"/>
      <c r="P52" s="181"/>
      <c r="Q52" s="182"/>
      <c r="R52" s="182"/>
      <c r="S52" s="181"/>
      <c r="T52" s="181"/>
      <c r="U52" s="181"/>
      <c r="V52" s="203"/>
      <c r="W52" s="203"/>
      <c r="X52" s="203"/>
      <c r="Y52" s="204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</row>
    <row r="53" spans="1:36" s="205" customFormat="1" ht="22.5" customHeight="1">
      <c r="A53" s="200"/>
      <c r="B53" s="230" t="s">
        <v>183</v>
      </c>
      <c r="C53" s="230"/>
      <c r="D53" s="230"/>
      <c r="E53" s="181"/>
      <c r="F53" s="182"/>
      <c r="G53" s="182"/>
      <c r="H53" s="183"/>
      <c r="I53" s="188"/>
      <c r="J53" s="188"/>
      <c r="K53" s="188"/>
      <c r="L53" s="214"/>
      <c r="M53" s="202"/>
      <c r="N53" s="202"/>
      <c r="O53" s="181"/>
      <c r="P53" s="181"/>
      <c r="Q53" s="182"/>
      <c r="R53" s="182"/>
      <c r="S53" s="181"/>
      <c r="T53" s="181"/>
      <c r="U53" s="181"/>
      <c r="V53" s="203"/>
      <c r="W53" s="203"/>
      <c r="X53" s="203"/>
      <c r="Y53" s="204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</row>
    <row r="54" spans="1:36" s="205" customFormat="1" ht="22.5" customHeight="1">
      <c r="A54" s="115">
        <v>18</v>
      </c>
      <c r="B54" s="225" t="s">
        <v>117</v>
      </c>
      <c r="C54" s="224"/>
      <c r="D54" s="224" t="s">
        <v>184</v>
      </c>
      <c r="E54" s="119">
        <v>1</v>
      </c>
      <c r="F54" s="118" t="s">
        <v>162</v>
      </c>
      <c r="G54" s="120"/>
      <c r="H54" s="120"/>
      <c r="I54" s="120">
        <f>ROUND(E54*H54,2)</f>
        <v>0</v>
      </c>
      <c r="J54" s="120"/>
      <c r="K54" s="120">
        <f>ROUND(E54*G54,2)</f>
        <v>0</v>
      </c>
      <c r="L54" s="136">
        <f>ROUND(E54*H54,2)</f>
        <v>0</v>
      </c>
      <c r="M54" s="202"/>
      <c r="N54" s="202"/>
      <c r="O54" s="181"/>
      <c r="P54" s="181"/>
      <c r="Q54" s="182"/>
      <c r="R54" s="182"/>
      <c r="S54" s="181"/>
      <c r="T54" s="181"/>
      <c r="U54" s="181"/>
      <c r="V54" s="203"/>
      <c r="W54" s="203"/>
      <c r="X54" s="203"/>
      <c r="Y54" s="204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</row>
    <row r="55" spans="1:36" s="205" customFormat="1" ht="15.75" customHeight="1">
      <c r="A55" s="200"/>
      <c r="B55" s="223"/>
      <c r="C55" s="223"/>
      <c r="D55" s="223" t="s">
        <v>185</v>
      </c>
      <c r="E55" s="181"/>
      <c r="F55" s="182"/>
      <c r="G55" s="182"/>
      <c r="H55" s="183"/>
      <c r="I55" s="188">
        <f>I54</f>
        <v>0</v>
      </c>
      <c r="J55" s="188"/>
      <c r="K55" s="188">
        <f>K54</f>
        <v>0</v>
      </c>
      <c r="L55" s="214">
        <f>L54</f>
        <v>0</v>
      </c>
      <c r="M55" s="202"/>
      <c r="N55" s="202"/>
      <c r="O55" s="181"/>
      <c r="P55" s="181"/>
      <c r="Q55" s="182"/>
      <c r="R55" s="182"/>
      <c r="S55" s="181"/>
      <c r="T55" s="181"/>
      <c r="U55" s="181"/>
      <c r="V55" s="203"/>
      <c r="W55" s="203"/>
      <c r="X55" s="203"/>
      <c r="Y55" s="204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</row>
    <row r="56" ht="9" customHeight="1">
      <c r="B56" s="117"/>
    </row>
    <row r="57" spans="4:12" ht="15" customHeight="1">
      <c r="D57" s="187" t="s">
        <v>137</v>
      </c>
      <c r="E57" s="212"/>
      <c r="F57" s="213"/>
      <c r="G57" s="213"/>
      <c r="H57" s="194"/>
      <c r="I57" s="214">
        <f>I31+I50+I55</f>
        <v>0</v>
      </c>
      <c r="J57" s="214"/>
      <c r="K57" s="214">
        <f>K31+K50+K55</f>
        <v>0</v>
      </c>
      <c r="L57" s="191">
        <f>L31+L50+L55</f>
        <v>0</v>
      </c>
    </row>
    <row r="69" spans="4:16" ht="12.75">
      <c r="D69" s="135"/>
      <c r="E69" s="136"/>
      <c r="I69" s="136"/>
      <c r="J69" s="136"/>
      <c r="K69" s="136"/>
      <c r="L69" s="136"/>
      <c r="N69" s="137"/>
      <c r="P69" s="138"/>
    </row>
    <row r="71" spans="1:29" ht="12.75">
      <c r="A71" s="141"/>
      <c r="B71" s="143"/>
      <c r="C71" s="143"/>
      <c r="D71" s="140"/>
      <c r="E71" s="144"/>
      <c r="F71" s="145"/>
      <c r="G71" s="145"/>
      <c r="H71" s="146"/>
      <c r="I71" s="146"/>
      <c r="J71" s="146"/>
      <c r="K71" s="146"/>
      <c r="L71" s="146"/>
      <c r="M71" s="147"/>
      <c r="N71" s="147"/>
      <c r="O71" s="144"/>
      <c r="P71" s="144"/>
      <c r="Q71" s="145"/>
      <c r="R71" s="145"/>
      <c r="S71" s="144"/>
      <c r="T71" s="144"/>
      <c r="U71" s="144"/>
      <c r="V71" s="148"/>
      <c r="W71" s="148"/>
      <c r="X71" s="148"/>
      <c r="Y71" s="149"/>
      <c r="Z71" s="145"/>
      <c r="AA71" s="145"/>
      <c r="AB71" s="145"/>
      <c r="AC71" s="145"/>
    </row>
    <row r="72" spans="1:29" ht="12.75">
      <c r="A72" s="141"/>
      <c r="B72" s="142"/>
      <c r="C72" s="143"/>
      <c r="D72" s="140"/>
      <c r="E72" s="144"/>
      <c r="F72" s="145"/>
      <c r="G72" s="145"/>
      <c r="H72" s="146"/>
      <c r="I72" s="146"/>
      <c r="J72" s="146"/>
      <c r="K72" s="146"/>
      <c r="L72" s="146"/>
      <c r="M72" s="147"/>
      <c r="N72" s="147"/>
      <c r="O72" s="144"/>
      <c r="P72" s="144"/>
      <c r="Q72" s="145"/>
      <c r="R72" s="145"/>
      <c r="S72" s="144"/>
      <c r="T72" s="144"/>
      <c r="U72" s="144"/>
      <c r="V72" s="148"/>
      <c r="W72" s="148"/>
      <c r="X72" s="148"/>
      <c r="Y72" s="149"/>
      <c r="Z72" s="145"/>
      <c r="AA72" s="145"/>
      <c r="AB72" s="145"/>
      <c r="AC72" s="145"/>
    </row>
    <row r="73" spans="1:29" ht="12.75">
      <c r="A73" s="141"/>
      <c r="B73" s="142"/>
      <c r="C73" s="143"/>
      <c r="D73" s="140"/>
      <c r="E73" s="144"/>
      <c r="F73" s="145"/>
      <c r="G73" s="145"/>
      <c r="H73" s="146"/>
      <c r="I73" s="146"/>
      <c r="J73" s="146"/>
      <c r="K73" s="146"/>
      <c r="L73" s="146"/>
      <c r="M73" s="147"/>
      <c r="N73" s="147"/>
      <c r="O73" s="144"/>
      <c r="P73" s="144"/>
      <c r="Q73" s="145"/>
      <c r="R73" s="145"/>
      <c r="S73" s="144"/>
      <c r="T73" s="144"/>
      <c r="U73" s="144"/>
      <c r="V73" s="148"/>
      <c r="W73" s="148"/>
      <c r="X73" s="148"/>
      <c r="Y73" s="149"/>
      <c r="Z73" s="145"/>
      <c r="AA73" s="145"/>
      <c r="AB73" s="145"/>
      <c r="AC73" s="145"/>
    </row>
    <row r="74" spans="1:29" ht="12.75">
      <c r="A74" s="141"/>
      <c r="B74" s="142"/>
      <c r="C74" s="143"/>
      <c r="D74" s="140"/>
      <c r="E74" s="144"/>
      <c r="F74" s="145"/>
      <c r="G74" s="145"/>
      <c r="H74" s="146"/>
      <c r="I74" s="146"/>
      <c r="J74" s="146"/>
      <c r="K74" s="146"/>
      <c r="L74" s="146"/>
      <c r="M74" s="147"/>
      <c r="N74" s="147"/>
      <c r="O74" s="144"/>
      <c r="P74" s="144"/>
      <c r="Q74" s="145"/>
      <c r="R74" s="145"/>
      <c r="S74" s="144"/>
      <c r="T74" s="144"/>
      <c r="U74" s="144"/>
      <c r="V74" s="148"/>
      <c r="W74" s="148"/>
      <c r="X74" s="148"/>
      <c r="Y74" s="149"/>
      <c r="Z74" s="145"/>
      <c r="AA74" s="145"/>
      <c r="AB74" s="145"/>
      <c r="AC74" s="145"/>
    </row>
    <row r="75" spans="1:29" ht="12.75">
      <c r="A75" s="141"/>
      <c r="B75" s="142"/>
      <c r="C75" s="143"/>
      <c r="D75" s="140"/>
      <c r="E75" s="144"/>
      <c r="F75" s="145"/>
      <c r="G75" s="145"/>
      <c r="H75" s="146"/>
      <c r="I75" s="146"/>
      <c r="J75" s="146"/>
      <c r="K75" s="146"/>
      <c r="L75" s="146"/>
      <c r="M75" s="147"/>
      <c r="N75" s="147"/>
      <c r="O75" s="144"/>
      <c r="P75" s="144"/>
      <c r="Q75" s="145"/>
      <c r="R75" s="145"/>
      <c r="S75" s="144"/>
      <c r="T75" s="144"/>
      <c r="U75" s="144"/>
      <c r="V75" s="148"/>
      <c r="W75" s="148"/>
      <c r="X75" s="148"/>
      <c r="Y75" s="149"/>
      <c r="Z75" s="145"/>
      <c r="AA75" s="145"/>
      <c r="AB75" s="145"/>
      <c r="AC75" s="145"/>
    </row>
    <row r="76" spans="1:29" ht="12.75">
      <c r="A76" s="141"/>
      <c r="B76" s="142"/>
      <c r="C76" s="143"/>
      <c r="D76" s="140"/>
      <c r="E76" s="144"/>
      <c r="F76" s="145"/>
      <c r="G76" s="145"/>
      <c r="H76" s="146"/>
      <c r="I76" s="146"/>
      <c r="J76" s="146"/>
      <c r="K76" s="146"/>
      <c r="L76" s="146"/>
      <c r="M76" s="147"/>
      <c r="N76" s="147"/>
      <c r="O76" s="144"/>
      <c r="P76" s="144"/>
      <c r="Q76" s="145"/>
      <c r="R76" s="145"/>
      <c r="S76" s="144"/>
      <c r="T76" s="144"/>
      <c r="U76" s="144"/>
      <c r="V76" s="148"/>
      <c r="W76" s="148"/>
      <c r="X76" s="148"/>
      <c r="Y76" s="149"/>
      <c r="Z76" s="145"/>
      <c r="AA76" s="145"/>
      <c r="AB76" s="145"/>
      <c r="AC76" s="145"/>
    </row>
    <row r="77" spans="1:29" ht="12.75">
      <c r="A77" s="141"/>
      <c r="B77" s="142"/>
      <c r="C77" s="143"/>
      <c r="D77" s="140"/>
      <c r="E77" s="144"/>
      <c r="F77" s="145"/>
      <c r="G77" s="145"/>
      <c r="H77" s="146"/>
      <c r="I77" s="146"/>
      <c r="J77" s="146"/>
      <c r="K77" s="146"/>
      <c r="L77" s="146"/>
      <c r="M77" s="147"/>
      <c r="N77" s="147"/>
      <c r="O77" s="144"/>
      <c r="P77" s="144"/>
      <c r="Q77" s="145"/>
      <c r="R77" s="145"/>
      <c r="S77" s="144"/>
      <c r="T77" s="144"/>
      <c r="U77" s="144"/>
      <c r="V77" s="148"/>
      <c r="W77" s="148"/>
      <c r="X77" s="148"/>
      <c r="Y77" s="149"/>
      <c r="Z77" s="145"/>
      <c r="AA77" s="145"/>
      <c r="AB77" s="145"/>
      <c r="AC77" s="145"/>
    </row>
    <row r="78" spans="1:29" ht="12.75">
      <c r="A78" s="141"/>
      <c r="B78" s="142"/>
      <c r="C78" s="143"/>
      <c r="D78" s="140"/>
      <c r="E78" s="144"/>
      <c r="F78" s="145"/>
      <c r="G78" s="145"/>
      <c r="H78" s="146"/>
      <c r="I78" s="146"/>
      <c r="J78" s="146"/>
      <c r="K78" s="146"/>
      <c r="L78" s="146"/>
      <c r="M78" s="147"/>
      <c r="N78" s="147"/>
      <c r="O78" s="144"/>
      <c r="P78" s="144"/>
      <c r="Q78" s="145"/>
      <c r="R78" s="145"/>
      <c r="S78" s="144"/>
      <c r="T78" s="144"/>
      <c r="U78" s="144"/>
      <c r="V78" s="148"/>
      <c r="W78" s="148"/>
      <c r="X78" s="148"/>
      <c r="Y78" s="149"/>
      <c r="Z78" s="145"/>
      <c r="AA78" s="145"/>
      <c r="AB78" s="145"/>
      <c r="AC78" s="145"/>
    </row>
    <row r="79" spans="1:29" ht="12.75">
      <c r="A79" s="141"/>
      <c r="B79" s="142"/>
      <c r="C79" s="143"/>
      <c r="D79" s="140"/>
      <c r="E79" s="144"/>
      <c r="F79" s="145"/>
      <c r="G79" s="145"/>
      <c r="H79" s="146"/>
      <c r="I79" s="146"/>
      <c r="J79" s="146"/>
      <c r="K79" s="146"/>
      <c r="L79" s="146"/>
      <c r="M79" s="147"/>
      <c r="N79" s="147"/>
      <c r="O79" s="144"/>
      <c r="P79" s="144"/>
      <c r="Q79" s="145"/>
      <c r="R79" s="145"/>
      <c r="S79" s="144"/>
      <c r="T79" s="144"/>
      <c r="U79" s="144"/>
      <c r="V79" s="148"/>
      <c r="W79" s="148"/>
      <c r="X79" s="148"/>
      <c r="Y79" s="149"/>
      <c r="Z79" s="145"/>
      <c r="AA79" s="145"/>
      <c r="AB79" s="145"/>
      <c r="AC79" s="145"/>
    </row>
    <row r="80" spans="1:29" ht="12.75">
      <c r="A80" s="141"/>
      <c r="B80" s="142"/>
      <c r="C80" s="143"/>
      <c r="D80" s="140"/>
      <c r="E80" s="144"/>
      <c r="F80" s="145"/>
      <c r="G80" s="145"/>
      <c r="H80" s="146"/>
      <c r="I80" s="146"/>
      <c r="J80" s="146"/>
      <c r="K80" s="146"/>
      <c r="L80" s="146"/>
      <c r="M80" s="147"/>
      <c r="N80" s="147"/>
      <c r="O80" s="144"/>
      <c r="P80" s="144"/>
      <c r="Q80" s="145"/>
      <c r="R80" s="145"/>
      <c r="S80" s="144"/>
      <c r="T80" s="144"/>
      <c r="U80" s="144"/>
      <c r="V80" s="148"/>
      <c r="W80" s="148"/>
      <c r="X80" s="148"/>
      <c r="Y80" s="149"/>
      <c r="Z80" s="145"/>
      <c r="AA80" s="145"/>
      <c r="AB80" s="145"/>
      <c r="AC80" s="145"/>
    </row>
    <row r="81" spans="1:29" ht="12.75">
      <c r="A81" s="141"/>
      <c r="B81" s="142"/>
      <c r="C81" s="143"/>
      <c r="D81" s="140"/>
      <c r="E81" s="144"/>
      <c r="F81" s="145"/>
      <c r="G81" s="145"/>
      <c r="H81" s="146"/>
      <c r="I81" s="146"/>
      <c r="J81" s="146"/>
      <c r="K81" s="146"/>
      <c r="L81" s="146"/>
      <c r="M81" s="147"/>
      <c r="N81" s="147"/>
      <c r="O81" s="144"/>
      <c r="P81" s="144"/>
      <c r="Q81" s="145"/>
      <c r="R81" s="145"/>
      <c r="S81" s="144"/>
      <c r="T81" s="144"/>
      <c r="U81" s="144"/>
      <c r="V81" s="148"/>
      <c r="W81" s="148"/>
      <c r="X81" s="148"/>
      <c r="Y81" s="149"/>
      <c r="Z81" s="145"/>
      <c r="AA81" s="145"/>
      <c r="AB81" s="145"/>
      <c r="AC81" s="145"/>
    </row>
    <row r="82" spans="1:29" ht="12.75">
      <c r="A82" s="141"/>
      <c r="B82" s="142"/>
      <c r="C82" s="143"/>
      <c r="D82" s="140"/>
      <c r="E82" s="144"/>
      <c r="F82" s="145"/>
      <c r="G82" s="145"/>
      <c r="H82" s="146"/>
      <c r="I82" s="146"/>
      <c r="J82" s="146"/>
      <c r="K82" s="146"/>
      <c r="L82" s="146"/>
      <c r="M82" s="147"/>
      <c r="N82" s="147"/>
      <c r="O82" s="144"/>
      <c r="P82" s="144"/>
      <c r="Q82" s="145"/>
      <c r="R82" s="145"/>
      <c r="S82" s="144"/>
      <c r="T82" s="144"/>
      <c r="U82" s="144"/>
      <c r="V82" s="148"/>
      <c r="W82" s="148"/>
      <c r="X82" s="148"/>
      <c r="Y82" s="149"/>
      <c r="Z82" s="145"/>
      <c r="AA82" s="145"/>
      <c r="AB82" s="145"/>
      <c r="AC82" s="145"/>
    </row>
    <row r="83" spans="1:29" ht="12.75">
      <c r="A83" s="141"/>
      <c r="B83" s="142"/>
      <c r="C83" s="143"/>
      <c r="D83" s="140"/>
      <c r="E83" s="144"/>
      <c r="F83" s="145"/>
      <c r="G83" s="145"/>
      <c r="H83" s="146"/>
      <c r="I83" s="146"/>
      <c r="J83" s="146"/>
      <c r="K83" s="146"/>
      <c r="L83" s="146"/>
      <c r="M83" s="147"/>
      <c r="N83" s="147"/>
      <c r="O83" s="144"/>
      <c r="P83" s="144"/>
      <c r="Q83" s="145"/>
      <c r="R83" s="145"/>
      <c r="S83" s="144"/>
      <c r="T83" s="144"/>
      <c r="U83" s="144"/>
      <c r="V83" s="148"/>
      <c r="W83" s="148"/>
      <c r="X83" s="148"/>
      <c r="Y83" s="149"/>
      <c r="Z83" s="145"/>
      <c r="AA83" s="145"/>
      <c r="AB83" s="145"/>
      <c r="AC83" s="145"/>
    </row>
    <row r="84" spans="1:29" ht="12.75">
      <c r="A84" s="141"/>
      <c r="B84" s="142"/>
      <c r="C84" s="143"/>
      <c r="D84" s="140"/>
      <c r="E84" s="144"/>
      <c r="F84" s="145"/>
      <c r="G84" s="145"/>
      <c r="H84" s="146"/>
      <c r="I84" s="146"/>
      <c r="J84" s="146"/>
      <c r="K84" s="146"/>
      <c r="L84" s="146"/>
      <c r="M84" s="147"/>
      <c r="N84" s="147"/>
      <c r="O84" s="144"/>
      <c r="P84" s="144"/>
      <c r="Q84" s="145"/>
      <c r="R84" s="145"/>
      <c r="S84" s="144"/>
      <c r="T84" s="144"/>
      <c r="U84" s="144"/>
      <c r="V84" s="148"/>
      <c r="W84" s="148"/>
      <c r="X84" s="148"/>
      <c r="Y84" s="149"/>
      <c r="Z84" s="145"/>
      <c r="AA84" s="145"/>
      <c r="AB84" s="145"/>
      <c r="AC84" s="145"/>
    </row>
    <row r="85" spans="1:29" ht="12.75">
      <c r="A85" s="141"/>
      <c r="B85" s="142"/>
      <c r="C85" s="143"/>
      <c r="D85" s="140"/>
      <c r="E85" s="144"/>
      <c r="F85" s="145"/>
      <c r="G85" s="145"/>
      <c r="H85" s="146"/>
      <c r="I85" s="146"/>
      <c r="J85" s="146"/>
      <c r="K85" s="146"/>
      <c r="L85" s="146"/>
      <c r="M85" s="147"/>
      <c r="N85" s="147"/>
      <c r="O85" s="144"/>
      <c r="P85" s="144"/>
      <c r="Q85" s="145"/>
      <c r="R85" s="145"/>
      <c r="S85" s="144"/>
      <c r="T85" s="144"/>
      <c r="U85" s="144"/>
      <c r="V85" s="148"/>
      <c r="W85" s="148"/>
      <c r="X85" s="148"/>
      <c r="Y85" s="149"/>
      <c r="Z85" s="145"/>
      <c r="AA85" s="145"/>
      <c r="AB85" s="145"/>
      <c r="AC85" s="145"/>
    </row>
    <row r="86" spans="1:29" ht="12.75">
      <c r="A86" s="141"/>
      <c r="B86" s="142"/>
      <c r="C86" s="143"/>
      <c r="D86" s="140"/>
      <c r="E86" s="144"/>
      <c r="F86" s="145"/>
      <c r="G86" s="145"/>
      <c r="H86" s="146"/>
      <c r="I86" s="146"/>
      <c r="J86" s="146"/>
      <c r="K86" s="146"/>
      <c r="L86" s="146"/>
      <c r="M86" s="147"/>
      <c r="N86" s="147"/>
      <c r="O86" s="144"/>
      <c r="P86" s="144"/>
      <c r="Q86" s="145"/>
      <c r="R86" s="145"/>
      <c r="S86" s="144"/>
      <c r="T86" s="144"/>
      <c r="U86" s="144"/>
      <c r="V86" s="148"/>
      <c r="W86" s="148"/>
      <c r="X86" s="148"/>
      <c r="Y86" s="149"/>
      <c r="Z86" s="145"/>
      <c r="AA86" s="145"/>
      <c r="AB86" s="145"/>
      <c r="AC86" s="145"/>
    </row>
    <row r="87" spans="1:29" ht="12.75">
      <c r="A87" s="141"/>
      <c r="B87" s="142"/>
      <c r="C87" s="143"/>
      <c r="D87" s="140"/>
      <c r="E87" s="144"/>
      <c r="F87" s="145"/>
      <c r="G87" s="145"/>
      <c r="H87" s="146"/>
      <c r="I87" s="146"/>
      <c r="J87" s="146"/>
      <c r="K87" s="146"/>
      <c r="L87" s="146"/>
      <c r="M87" s="147"/>
      <c r="N87" s="147"/>
      <c r="O87" s="144"/>
      <c r="P87" s="144"/>
      <c r="Q87" s="145"/>
      <c r="R87" s="145"/>
      <c r="S87" s="144"/>
      <c r="T87" s="144"/>
      <c r="U87" s="144"/>
      <c r="V87" s="148"/>
      <c r="W87" s="148"/>
      <c r="X87" s="148"/>
      <c r="Y87" s="149"/>
      <c r="Z87" s="145"/>
      <c r="AA87" s="145"/>
      <c r="AB87" s="145"/>
      <c r="AC87" s="145"/>
    </row>
    <row r="88" spans="1:29" ht="12.75">
      <c r="A88" s="141"/>
      <c r="B88" s="142"/>
      <c r="C88" s="143"/>
      <c r="D88" s="140"/>
      <c r="E88" s="144"/>
      <c r="F88" s="145"/>
      <c r="G88" s="145"/>
      <c r="H88" s="146"/>
      <c r="I88" s="146"/>
      <c r="J88" s="146"/>
      <c r="K88" s="146"/>
      <c r="L88" s="146"/>
      <c r="M88" s="147"/>
      <c r="N88" s="147"/>
      <c r="O88" s="144"/>
      <c r="P88" s="144"/>
      <c r="Q88" s="145"/>
      <c r="R88" s="145"/>
      <c r="S88" s="144"/>
      <c r="T88" s="144"/>
      <c r="U88" s="144"/>
      <c r="V88" s="148"/>
      <c r="W88" s="148"/>
      <c r="X88" s="148"/>
      <c r="Y88" s="149"/>
      <c r="Z88" s="145"/>
      <c r="AA88" s="145"/>
      <c r="AB88" s="145"/>
      <c r="AC88" s="145"/>
    </row>
    <row r="89" spans="1:29" ht="12.75">
      <c r="A89" s="141"/>
      <c r="B89" s="142"/>
      <c r="C89" s="143"/>
      <c r="D89" s="140"/>
      <c r="E89" s="144"/>
      <c r="F89" s="145"/>
      <c r="G89" s="145"/>
      <c r="H89" s="146"/>
      <c r="I89" s="146"/>
      <c r="J89" s="146"/>
      <c r="K89" s="146"/>
      <c r="L89" s="146"/>
      <c r="M89" s="147"/>
      <c r="N89" s="147"/>
      <c r="O89" s="144"/>
      <c r="P89" s="144"/>
      <c r="Q89" s="145"/>
      <c r="R89" s="145"/>
      <c r="S89" s="144"/>
      <c r="T89" s="144"/>
      <c r="U89" s="144"/>
      <c r="V89" s="148"/>
      <c r="W89" s="148"/>
      <c r="X89" s="148"/>
      <c r="Y89" s="149"/>
      <c r="Z89" s="145"/>
      <c r="AA89" s="145"/>
      <c r="AB89" s="145"/>
      <c r="AC89" s="145"/>
    </row>
    <row r="90" spans="1:29" ht="12.75">
      <c r="A90" s="141"/>
      <c r="B90" s="142"/>
      <c r="C90" s="143"/>
      <c r="D90" s="140"/>
      <c r="E90" s="144"/>
      <c r="F90" s="145"/>
      <c r="G90" s="145"/>
      <c r="H90" s="146"/>
      <c r="I90" s="146"/>
      <c r="J90" s="146"/>
      <c r="K90" s="146"/>
      <c r="L90" s="146"/>
      <c r="M90" s="147"/>
      <c r="N90" s="147"/>
      <c r="O90" s="144"/>
      <c r="P90" s="144"/>
      <c r="Q90" s="145"/>
      <c r="R90" s="145"/>
      <c r="S90" s="144"/>
      <c r="T90" s="144"/>
      <c r="U90" s="144"/>
      <c r="V90" s="148"/>
      <c r="W90" s="148"/>
      <c r="X90" s="148"/>
      <c r="Y90" s="149"/>
      <c r="Z90" s="145"/>
      <c r="AA90" s="145"/>
      <c r="AB90" s="145"/>
      <c r="AC90" s="145"/>
    </row>
    <row r="91" spans="1:29" ht="12.75">
      <c r="A91" s="141"/>
      <c r="B91" s="142"/>
      <c r="C91" s="143"/>
      <c r="D91" s="140"/>
      <c r="E91" s="144"/>
      <c r="F91" s="145"/>
      <c r="G91" s="145"/>
      <c r="H91" s="146"/>
      <c r="I91" s="146"/>
      <c r="J91" s="146"/>
      <c r="K91" s="146"/>
      <c r="L91" s="146"/>
      <c r="M91" s="147"/>
      <c r="N91" s="147"/>
      <c r="O91" s="144"/>
      <c r="P91" s="144"/>
      <c r="Q91" s="145"/>
      <c r="R91" s="145"/>
      <c r="S91" s="144"/>
      <c r="T91" s="144"/>
      <c r="U91" s="144"/>
      <c r="V91" s="148"/>
      <c r="W91" s="148"/>
      <c r="X91" s="148"/>
      <c r="Y91" s="149"/>
      <c r="Z91" s="145"/>
      <c r="AA91" s="145"/>
      <c r="AB91" s="145"/>
      <c r="AC91" s="145"/>
    </row>
    <row r="92" spans="1:29" ht="12.75">
      <c r="A92" s="141"/>
      <c r="B92" s="142"/>
      <c r="C92" s="143"/>
      <c r="D92" s="140"/>
      <c r="E92" s="144"/>
      <c r="F92" s="145"/>
      <c r="G92" s="145"/>
      <c r="H92" s="146"/>
      <c r="I92" s="146"/>
      <c r="J92" s="146"/>
      <c r="K92" s="146"/>
      <c r="L92" s="146"/>
      <c r="M92" s="147"/>
      <c r="N92" s="147"/>
      <c r="O92" s="144"/>
      <c r="P92" s="144"/>
      <c r="Q92" s="145"/>
      <c r="R92" s="145"/>
      <c r="S92" s="144"/>
      <c r="T92" s="144"/>
      <c r="U92" s="144"/>
      <c r="V92" s="148"/>
      <c r="W92" s="148"/>
      <c r="X92" s="148"/>
      <c r="Y92" s="149"/>
      <c r="Z92" s="145"/>
      <c r="AA92" s="145"/>
      <c r="AB92" s="145"/>
      <c r="AC92" s="145"/>
    </row>
    <row r="93" spans="1:29" ht="12.75">
      <c r="A93" s="141"/>
      <c r="B93" s="142"/>
      <c r="C93" s="143"/>
      <c r="D93" s="140"/>
      <c r="E93" s="144"/>
      <c r="F93" s="145"/>
      <c r="G93" s="145"/>
      <c r="H93" s="146"/>
      <c r="I93" s="146"/>
      <c r="J93" s="146"/>
      <c r="K93" s="146"/>
      <c r="L93" s="146"/>
      <c r="M93" s="147"/>
      <c r="N93" s="147"/>
      <c r="O93" s="144"/>
      <c r="P93" s="144"/>
      <c r="Q93" s="145"/>
      <c r="R93" s="145"/>
      <c r="S93" s="144"/>
      <c r="T93" s="144"/>
      <c r="U93" s="144"/>
      <c r="V93" s="148"/>
      <c r="W93" s="148"/>
      <c r="X93" s="148"/>
      <c r="Y93" s="149"/>
      <c r="Z93" s="145"/>
      <c r="AA93" s="145"/>
      <c r="AB93" s="145"/>
      <c r="AC93" s="145"/>
    </row>
    <row r="94" spans="1:29" ht="12.75">
      <c r="A94" s="141"/>
      <c r="B94" s="142"/>
      <c r="C94" s="143"/>
      <c r="D94" s="140"/>
      <c r="E94" s="144"/>
      <c r="F94" s="145"/>
      <c r="G94" s="145"/>
      <c r="H94" s="146"/>
      <c r="I94" s="146"/>
      <c r="J94" s="146"/>
      <c r="K94" s="146"/>
      <c r="L94" s="146"/>
      <c r="M94" s="147"/>
      <c r="N94" s="147"/>
      <c r="O94" s="144"/>
      <c r="P94" s="144"/>
      <c r="Q94" s="145"/>
      <c r="R94" s="145"/>
      <c r="S94" s="144"/>
      <c r="T94" s="144"/>
      <c r="U94" s="144"/>
      <c r="V94" s="148"/>
      <c r="W94" s="148"/>
      <c r="X94" s="148"/>
      <c r="Y94" s="149"/>
      <c r="Z94" s="145"/>
      <c r="AA94" s="145"/>
      <c r="AB94" s="145"/>
      <c r="AC94" s="145"/>
    </row>
    <row r="95" spans="1:29" ht="12.75">
      <c r="A95" s="141"/>
      <c r="B95" s="142"/>
      <c r="C95" s="143"/>
      <c r="D95" s="140"/>
      <c r="E95" s="144"/>
      <c r="F95" s="145"/>
      <c r="G95" s="145"/>
      <c r="H95" s="146"/>
      <c r="I95" s="146"/>
      <c r="J95" s="146"/>
      <c r="K95" s="146"/>
      <c r="L95" s="146"/>
      <c r="M95" s="147"/>
      <c r="N95" s="147"/>
      <c r="O95" s="144"/>
      <c r="P95" s="144"/>
      <c r="Q95" s="145"/>
      <c r="R95" s="145"/>
      <c r="S95" s="144"/>
      <c r="T95" s="144"/>
      <c r="U95" s="144"/>
      <c r="V95" s="148"/>
      <c r="W95" s="148"/>
      <c r="X95" s="148"/>
      <c r="Y95" s="149"/>
      <c r="Z95" s="145"/>
      <c r="AA95" s="145"/>
      <c r="AB95" s="145"/>
      <c r="AC95" s="145"/>
    </row>
    <row r="96" spans="1:29" ht="12.75">
      <c r="A96" s="141"/>
      <c r="B96" s="142"/>
      <c r="C96" s="143"/>
      <c r="D96" s="140"/>
      <c r="E96" s="144"/>
      <c r="F96" s="145"/>
      <c r="G96" s="145"/>
      <c r="H96" s="146"/>
      <c r="I96" s="146"/>
      <c r="J96" s="146"/>
      <c r="K96" s="146"/>
      <c r="L96" s="146"/>
      <c r="M96" s="147"/>
      <c r="N96" s="147"/>
      <c r="O96" s="144"/>
      <c r="P96" s="144"/>
      <c r="Q96" s="145"/>
      <c r="R96" s="145"/>
      <c r="S96" s="144"/>
      <c r="T96" s="144"/>
      <c r="U96" s="144"/>
      <c r="V96" s="148"/>
      <c r="W96" s="148"/>
      <c r="X96" s="148"/>
      <c r="Y96" s="149"/>
      <c r="Z96" s="145"/>
      <c r="AA96" s="145"/>
      <c r="AB96" s="145"/>
      <c r="AC96" s="145"/>
    </row>
    <row r="97" spans="1:29" ht="12.75">
      <c r="A97" s="141"/>
      <c r="B97" s="142"/>
      <c r="C97" s="143"/>
      <c r="D97" s="140"/>
      <c r="E97" s="144"/>
      <c r="F97" s="145"/>
      <c r="G97" s="145"/>
      <c r="H97" s="146"/>
      <c r="I97" s="146"/>
      <c r="J97" s="146"/>
      <c r="K97" s="146"/>
      <c r="L97" s="146"/>
      <c r="M97" s="147"/>
      <c r="N97" s="147"/>
      <c r="O97" s="144"/>
      <c r="P97" s="144"/>
      <c r="Q97" s="145"/>
      <c r="R97" s="145"/>
      <c r="S97" s="144"/>
      <c r="T97" s="144"/>
      <c r="U97" s="144"/>
      <c r="V97" s="148"/>
      <c r="W97" s="148"/>
      <c r="X97" s="148"/>
      <c r="Y97" s="149"/>
      <c r="Z97" s="145"/>
      <c r="AA97" s="145"/>
      <c r="AB97" s="145"/>
      <c r="AC97" s="145"/>
    </row>
    <row r="98" spans="1:29" ht="12.75">
      <c r="A98" s="141"/>
      <c r="B98" s="142"/>
      <c r="C98" s="143"/>
      <c r="D98" s="140"/>
      <c r="E98" s="144"/>
      <c r="F98" s="145"/>
      <c r="G98" s="145"/>
      <c r="H98" s="146"/>
      <c r="I98" s="146"/>
      <c r="J98" s="146"/>
      <c r="K98" s="146"/>
      <c r="L98" s="146"/>
      <c r="M98" s="147"/>
      <c r="N98" s="147"/>
      <c r="O98" s="144"/>
      <c r="P98" s="144"/>
      <c r="Q98" s="145"/>
      <c r="R98" s="145"/>
      <c r="S98" s="144"/>
      <c r="T98" s="144"/>
      <c r="U98" s="144"/>
      <c r="V98" s="148"/>
      <c r="W98" s="148"/>
      <c r="X98" s="148"/>
      <c r="Y98" s="149"/>
      <c r="Z98" s="145"/>
      <c r="AA98" s="145"/>
      <c r="AB98" s="145"/>
      <c r="AC98" s="145"/>
    </row>
    <row r="99" spans="1:29" ht="12.75">
      <c r="A99" s="141"/>
      <c r="B99" s="142"/>
      <c r="C99" s="143"/>
      <c r="D99" s="150"/>
      <c r="E99" s="151"/>
      <c r="F99" s="145"/>
      <c r="G99" s="145"/>
      <c r="H99" s="146"/>
      <c r="I99" s="151"/>
      <c r="J99" s="151"/>
      <c r="K99" s="151"/>
      <c r="L99" s="151"/>
      <c r="M99" s="147"/>
      <c r="N99" s="152"/>
      <c r="O99" s="144"/>
      <c r="P99" s="153"/>
      <c r="Q99" s="145"/>
      <c r="R99" s="145"/>
      <c r="S99" s="144"/>
      <c r="T99" s="144"/>
      <c r="U99" s="144"/>
      <c r="V99" s="148"/>
      <c r="W99" s="148"/>
      <c r="X99" s="148"/>
      <c r="Y99" s="149"/>
      <c r="Z99" s="145"/>
      <c r="AA99" s="145"/>
      <c r="AB99" s="145"/>
      <c r="AC99" s="145"/>
    </row>
    <row r="101" ht="12.75">
      <c r="B101" s="117"/>
    </row>
    <row r="102" spans="1:31" ht="12.75">
      <c r="A102" s="141"/>
      <c r="B102" s="142"/>
      <c r="C102" s="143"/>
      <c r="D102" s="140"/>
      <c r="E102" s="144"/>
      <c r="F102" s="145"/>
      <c r="G102" s="145"/>
      <c r="H102" s="146"/>
      <c r="I102" s="146"/>
      <c r="J102" s="146"/>
      <c r="K102" s="146"/>
      <c r="L102" s="146"/>
      <c r="M102" s="147"/>
      <c r="N102" s="147"/>
      <c r="O102" s="144"/>
      <c r="P102" s="144"/>
      <c r="Q102" s="145"/>
      <c r="R102" s="145"/>
      <c r="S102" s="144"/>
      <c r="T102" s="144"/>
      <c r="U102" s="144"/>
      <c r="V102" s="148"/>
      <c r="W102" s="148"/>
      <c r="X102" s="148"/>
      <c r="Y102" s="149"/>
      <c r="Z102" s="145"/>
      <c r="AA102" s="145"/>
      <c r="AB102" s="145"/>
      <c r="AC102" s="145"/>
      <c r="AD102" s="145"/>
      <c r="AE102" s="145"/>
    </row>
    <row r="103" spans="1:31" ht="12.75">
      <c r="A103" s="141"/>
      <c r="B103" s="142"/>
      <c r="C103" s="143"/>
      <c r="D103" s="140"/>
      <c r="E103" s="144"/>
      <c r="F103" s="145"/>
      <c r="G103" s="145"/>
      <c r="H103" s="146"/>
      <c r="I103" s="146"/>
      <c r="J103" s="146"/>
      <c r="K103" s="146"/>
      <c r="L103" s="146"/>
      <c r="M103" s="147"/>
      <c r="N103" s="147"/>
      <c r="O103" s="144"/>
      <c r="P103" s="144"/>
      <c r="Q103" s="145"/>
      <c r="R103" s="145"/>
      <c r="S103" s="144"/>
      <c r="T103" s="144"/>
      <c r="U103" s="144"/>
      <c r="V103" s="148"/>
      <c r="W103" s="148"/>
      <c r="X103" s="148"/>
      <c r="Y103" s="149"/>
      <c r="Z103" s="145"/>
      <c r="AA103" s="145"/>
      <c r="AB103" s="145"/>
      <c r="AC103" s="145"/>
      <c r="AD103" s="145"/>
      <c r="AE103" s="145"/>
    </row>
    <row r="104" spans="1:31" ht="12.75">
      <c r="A104" s="141"/>
      <c r="B104" s="142"/>
      <c r="C104" s="143"/>
      <c r="D104" s="140"/>
      <c r="E104" s="144"/>
      <c r="F104" s="145"/>
      <c r="G104" s="145"/>
      <c r="H104" s="146"/>
      <c r="I104" s="146"/>
      <c r="J104" s="146"/>
      <c r="K104" s="146"/>
      <c r="L104" s="146"/>
      <c r="M104" s="147"/>
      <c r="N104" s="147"/>
      <c r="O104" s="144"/>
      <c r="P104" s="144"/>
      <c r="Q104" s="145"/>
      <c r="R104" s="145"/>
      <c r="S104" s="144"/>
      <c r="T104" s="144"/>
      <c r="U104" s="144"/>
      <c r="V104" s="148"/>
      <c r="W104" s="148"/>
      <c r="X104" s="148"/>
      <c r="Y104" s="149"/>
      <c r="Z104" s="145"/>
      <c r="AA104" s="145"/>
      <c r="AB104" s="145"/>
      <c r="AC104" s="145"/>
      <c r="AD104" s="145"/>
      <c r="AE104" s="145"/>
    </row>
    <row r="144" spans="4:16" ht="12.75">
      <c r="D144" s="135"/>
      <c r="E144" s="136"/>
      <c r="I144" s="136"/>
      <c r="J144" s="136"/>
      <c r="K144" s="136"/>
      <c r="L144" s="136"/>
      <c r="N144" s="137"/>
      <c r="P144" s="138"/>
    </row>
    <row r="146" ht="12.75">
      <c r="B146" s="117"/>
    </row>
    <row r="173" spans="4:16" ht="12.75">
      <c r="D173" s="135"/>
      <c r="E173" s="136"/>
      <c r="I173" s="136"/>
      <c r="J173" s="136"/>
      <c r="K173" s="136"/>
      <c r="L173" s="136"/>
      <c r="N173" s="137"/>
      <c r="P173" s="138"/>
    </row>
    <row r="175" ht="12.75">
      <c r="B175" s="117"/>
    </row>
    <row r="177" spans="4:16" ht="12.75">
      <c r="D177" s="135"/>
      <c r="E177" s="136"/>
      <c r="I177" s="136"/>
      <c r="J177" s="136"/>
      <c r="K177" s="136"/>
      <c r="L177" s="136"/>
      <c r="N177" s="137"/>
      <c r="P177" s="138"/>
    </row>
    <row r="179" ht="12.75">
      <c r="B179" s="117"/>
    </row>
    <row r="181" spans="2:31" ht="12.75">
      <c r="B181" s="142"/>
      <c r="C181" s="143"/>
      <c r="D181" s="140"/>
      <c r="E181" s="144"/>
      <c r="F181" s="145"/>
      <c r="G181" s="145"/>
      <c r="H181" s="146"/>
      <c r="I181" s="146"/>
      <c r="J181" s="146"/>
      <c r="K181" s="146"/>
      <c r="L181" s="146"/>
      <c r="M181" s="147"/>
      <c r="N181" s="147"/>
      <c r="O181" s="144"/>
      <c r="P181" s="144"/>
      <c r="Q181" s="145"/>
      <c r="R181" s="145"/>
      <c r="S181" s="144"/>
      <c r="T181" s="144"/>
      <c r="U181" s="144"/>
      <c r="V181" s="148"/>
      <c r="W181" s="148"/>
      <c r="X181" s="148"/>
      <c r="Y181" s="149"/>
      <c r="Z181" s="145"/>
      <c r="AA181" s="145"/>
      <c r="AB181" s="145"/>
      <c r="AC181" s="145"/>
      <c r="AD181" s="145"/>
      <c r="AE181" s="145"/>
    </row>
    <row r="182" spans="2:31" ht="12.75">
      <c r="B182" s="142"/>
      <c r="C182" s="143"/>
      <c r="D182" s="140"/>
      <c r="E182" s="144"/>
      <c r="F182" s="145"/>
      <c r="G182" s="145"/>
      <c r="H182" s="146"/>
      <c r="I182" s="146"/>
      <c r="J182" s="146"/>
      <c r="K182" s="146"/>
      <c r="L182" s="146"/>
      <c r="M182" s="147"/>
      <c r="N182" s="147"/>
      <c r="O182" s="144"/>
      <c r="P182" s="144"/>
      <c r="Q182" s="145"/>
      <c r="R182" s="145"/>
      <c r="S182" s="144"/>
      <c r="T182" s="144"/>
      <c r="U182" s="144"/>
      <c r="V182" s="148"/>
      <c r="W182" s="148"/>
      <c r="X182" s="148"/>
      <c r="Y182" s="149"/>
      <c r="Z182" s="145"/>
      <c r="AA182" s="145"/>
      <c r="AB182" s="145"/>
      <c r="AC182" s="145"/>
      <c r="AD182" s="145"/>
      <c r="AE182" s="145"/>
    </row>
    <row r="183" spans="4:16" ht="12.75">
      <c r="D183" s="135"/>
      <c r="E183" s="136"/>
      <c r="I183" s="136"/>
      <c r="J183" s="136"/>
      <c r="K183" s="136"/>
      <c r="L183" s="136"/>
      <c r="N183" s="137"/>
      <c r="P183" s="138"/>
    </row>
    <row r="185" ht="12.75">
      <c r="B185" s="117"/>
    </row>
    <row r="186" spans="1:30" ht="12.75">
      <c r="A186" s="141"/>
      <c r="B186" s="142"/>
      <c r="C186" s="143"/>
      <c r="D186" s="140"/>
      <c r="E186" s="144"/>
      <c r="F186" s="145"/>
      <c r="G186" s="145"/>
      <c r="H186" s="146"/>
      <c r="I186" s="146"/>
      <c r="J186" s="146"/>
      <c r="K186" s="146"/>
      <c r="L186" s="146"/>
      <c r="M186" s="147"/>
      <c r="N186" s="147"/>
      <c r="O186" s="144"/>
      <c r="P186" s="144"/>
      <c r="Q186" s="145"/>
      <c r="R186" s="145"/>
      <c r="S186" s="144"/>
      <c r="T186" s="144"/>
      <c r="U186" s="144"/>
      <c r="V186" s="148"/>
      <c r="W186" s="148"/>
      <c r="X186" s="148"/>
      <c r="Y186" s="149"/>
      <c r="Z186" s="145"/>
      <c r="AA186" s="145"/>
      <c r="AB186" s="145"/>
      <c r="AC186" s="145"/>
      <c r="AD186" s="145"/>
    </row>
    <row r="190" spans="4:16" ht="12.75">
      <c r="D190" s="135"/>
      <c r="E190" s="136"/>
      <c r="I190" s="136"/>
      <c r="J190" s="136"/>
      <c r="K190" s="136"/>
      <c r="L190" s="136"/>
      <c r="N190" s="137"/>
      <c r="P190" s="138"/>
    </row>
    <row r="192" ht="12.75">
      <c r="B192" s="117"/>
    </row>
    <row r="198" spans="4:16" ht="12.75">
      <c r="D198" s="135"/>
      <c r="E198" s="136"/>
      <c r="I198" s="136"/>
      <c r="J198" s="136"/>
      <c r="K198" s="136"/>
      <c r="L198" s="136"/>
      <c r="N198" s="137"/>
      <c r="P198" s="138"/>
    </row>
    <row r="200" ht="12.75">
      <c r="B200" s="117"/>
    </row>
    <row r="206" spans="4:16" ht="12.75">
      <c r="D206" s="135"/>
      <c r="E206" s="136"/>
      <c r="I206" s="136"/>
      <c r="J206" s="136"/>
      <c r="K206" s="136"/>
      <c r="L206" s="136"/>
      <c r="N206" s="137"/>
      <c r="P206" s="138"/>
    </row>
    <row r="208" ht="12.75">
      <c r="B208" s="117"/>
    </row>
    <row r="214" spans="4:16" ht="12.75">
      <c r="D214" s="135"/>
      <c r="E214" s="136"/>
      <c r="I214" s="136"/>
      <c r="J214" s="136"/>
      <c r="K214" s="136"/>
      <c r="L214" s="136"/>
      <c r="N214" s="137"/>
      <c r="P214" s="138"/>
    </row>
    <row r="216" ht="12.75">
      <c r="B216" s="117"/>
    </row>
    <row r="217" spans="1:31" ht="12.75">
      <c r="A217" s="141"/>
      <c r="B217" s="142"/>
      <c r="C217" s="143"/>
      <c r="D217" s="140"/>
      <c r="E217" s="144"/>
      <c r="F217" s="145"/>
      <c r="G217" s="145"/>
      <c r="H217" s="146"/>
      <c r="I217" s="146"/>
      <c r="J217" s="146"/>
      <c r="K217" s="146"/>
      <c r="L217" s="146"/>
      <c r="M217" s="147"/>
      <c r="N217" s="147"/>
      <c r="O217" s="144"/>
      <c r="P217" s="144"/>
      <c r="Q217" s="145"/>
      <c r="R217" s="145"/>
      <c r="S217" s="144"/>
      <c r="T217" s="144"/>
      <c r="U217" s="144"/>
      <c r="V217" s="148"/>
      <c r="W217" s="148"/>
      <c r="X217" s="148"/>
      <c r="Y217" s="149"/>
      <c r="Z217" s="145"/>
      <c r="AA217" s="145"/>
      <c r="AB217" s="145"/>
      <c r="AC217" s="145"/>
      <c r="AD217" s="145"/>
      <c r="AE217" s="145"/>
    </row>
    <row r="219" spans="4:16" ht="12.75">
      <c r="D219" s="135"/>
      <c r="E219" s="136"/>
      <c r="I219" s="136"/>
      <c r="J219" s="136"/>
      <c r="K219" s="136"/>
      <c r="L219" s="136"/>
      <c r="N219" s="137"/>
      <c r="P219" s="138"/>
    </row>
    <row r="221" spans="4:16" ht="12.75">
      <c r="D221" s="135"/>
      <c r="E221" s="138"/>
      <c r="I221" s="136"/>
      <c r="J221" s="136"/>
      <c r="K221" s="136"/>
      <c r="L221" s="136"/>
      <c r="N221" s="137"/>
      <c r="P221" s="138"/>
    </row>
    <row r="223" ht="12.75">
      <c r="B223" s="134"/>
    </row>
    <row r="224" ht="12.75">
      <c r="B224" s="117"/>
    </row>
    <row r="272" spans="4:16" ht="12.75">
      <c r="D272" s="135"/>
      <c r="E272" s="136"/>
      <c r="I272" s="136"/>
      <c r="J272" s="136"/>
      <c r="K272" s="136"/>
      <c r="L272" s="136"/>
      <c r="N272" s="137"/>
      <c r="P272" s="138"/>
    </row>
    <row r="274" ht="12.75">
      <c r="B274" s="117"/>
    </row>
    <row r="280" spans="4:16" ht="12.75">
      <c r="D280" s="135"/>
      <c r="E280" s="136"/>
      <c r="I280" s="136"/>
      <c r="J280" s="136"/>
      <c r="K280" s="136"/>
      <c r="L280" s="136"/>
      <c r="N280" s="137"/>
      <c r="P280" s="138"/>
    </row>
    <row r="282" spans="4:16" ht="12.75">
      <c r="D282" s="135"/>
      <c r="E282" s="136"/>
      <c r="I282" s="136"/>
      <c r="J282" s="136"/>
      <c r="K282" s="136"/>
      <c r="L282" s="136"/>
      <c r="N282" s="137"/>
      <c r="P282" s="138"/>
    </row>
    <row r="284" spans="4:16" ht="12.75">
      <c r="D284" s="139"/>
      <c r="E284" s="136"/>
      <c r="I284" s="136"/>
      <c r="J284" s="136"/>
      <c r="K284" s="136"/>
      <c r="L284" s="136"/>
      <c r="N284" s="137"/>
      <c r="P284" s="138"/>
    </row>
  </sheetData>
  <sheetProtection/>
  <mergeCells count="10">
    <mergeCell ref="B52:D52"/>
    <mergeCell ref="B53:D53"/>
    <mergeCell ref="A1:D1"/>
    <mergeCell ref="D14:H14"/>
    <mergeCell ref="B20:D20"/>
    <mergeCell ref="B23:F23"/>
    <mergeCell ref="B43:D43"/>
    <mergeCell ref="B34:D34"/>
    <mergeCell ref="B9:D9"/>
    <mergeCell ref="B35:D35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miroslav boldiš</cp:lastModifiedBy>
  <cp:lastPrinted>2018-11-07T10:18:57Z</cp:lastPrinted>
  <dcterms:created xsi:type="dcterms:W3CDTF">1999-04-06T07:39:42Z</dcterms:created>
  <dcterms:modified xsi:type="dcterms:W3CDTF">2018-11-07T10:20:09Z</dcterms:modified>
  <cp:category/>
  <cp:version/>
  <cp:contentType/>
  <cp:contentStatus/>
</cp:coreProperties>
</file>